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ФКС 3кв2023" sheetId="5" r:id="rId1"/>
    <sheet name="патриотика 3кв2023" sheetId="4" r:id="rId2"/>
  </sheets>
  <definedNames>
    <definedName name="_xlnm.Print_Area" localSheetId="1">'патриотика 3кв2023'!$A$1:$L$571</definedName>
  </definedNames>
  <calcPr calcId="124519"/>
</workbook>
</file>

<file path=xl/calcChain.xml><?xml version="1.0" encoding="utf-8"?>
<calcChain xmlns="http://schemas.openxmlformats.org/spreadsheetml/2006/main">
  <c r="E139" i="4"/>
  <c r="L15"/>
  <c r="K15"/>
  <c r="L14"/>
  <c r="K14"/>
  <c r="J14"/>
  <c r="L13"/>
  <c r="K13"/>
  <c r="J13"/>
  <c r="L12"/>
  <c r="K12"/>
  <c r="J12"/>
  <c r="L20" i="5"/>
  <c r="K20"/>
  <c r="J20"/>
  <c r="L18"/>
  <c r="K18"/>
  <c r="J18"/>
  <c r="L17"/>
  <c r="K17"/>
  <c r="J17"/>
  <c r="L16"/>
  <c r="K16"/>
  <c r="J16"/>
  <c r="L15"/>
  <c r="K15"/>
  <c r="J15"/>
  <c r="L14"/>
  <c r="K14"/>
  <c r="J14"/>
  <c r="L13"/>
  <c r="K13"/>
  <c r="J13"/>
  <c r="J21"/>
  <c r="K21"/>
  <c r="L21"/>
  <c r="J22"/>
  <c r="K22"/>
  <c r="L22"/>
  <c r="J23"/>
  <c r="K23"/>
  <c r="L23"/>
  <c r="J24"/>
  <c r="K24"/>
  <c r="L24"/>
  <c r="J27"/>
  <c r="K27"/>
  <c r="L27"/>
  <c r="J28"/>
  <c r="K28"/>
  <c r="L28"/>
  <c r="J34"/>
  <c r="K34"/>
  <c r="L34"/>
  <c r="J35"/>
  <c r="K35"/>
  <c r="L35"/>
  <c r="J41"/>
  <c r="K41"/>
  <c r="L41"/>
  <c r="J42"/>
  <c r="K42"/>
  <c r="L42"/>
  <c r="L12"/>
  <c r="K12"/>
  <c r="J12"/>
  <c r="G637"/>
  <c r="H505"/>
  <c r="H463"/>
  <c r="G463"/>
  <c r="F476"/>
  <c r="F463"/>
  <c r="E407" l="1"/>
  <c r="E400" s="1"/>
  <c r="E401"/>
  <c r="E402"/>
  <c r="E403"/>
  <c r="E404"/>
  <c r="E405"/>
  <c r="E666"/>
  <c r="F666"/>
  <c r="G666"/>
  <c r="H666"/>
  <c r="E645"/>
  <c r="E646" s="1"/>
  <c r="H695"/>
  <c r="G695"/>
  <c r="F695"/>
  <c r="E695"/>
  <c r="I719"/>
  <c r="J719"/>
  <c r="K719"/>
  <c r="L719"/>
  <c r="I720"/>
  <c r="J720"/>
  <c r="K720"/>
  <c r="L720"/>
  <c r="H711"/>
  <c r="H716"/>
  <c r="G716"/>
  <c r="G711" s="1"/>
  <c r="F716"/>
  <c r="E716"/>
  <c r="F711"/>
  <c r="E711"/>
  <c r="E399" l="1"/>
  <c r="E688"/>
  <c r="F332" i="4"/>
  <c r="G332"/>
  <c r="H332"/>
  <c r="I530" l="1"/>
  <c r="H530"/>
  <c r="G530"/>
  <c r="F530"/>
  <c r="E530"/>
  <c r="F446"/>
  <c r="F404" i="5"/>
  <c r="G404"/>
  <c r="H404"/>
  <c r="I404"/>
  <c r="F403"/>
  <c r="G403"/>
  <c r="H403"/>
  <c r="I403"/>
  <c r="F401"/>
  <c r="G401"/>
  <c r="H401"/>
  <c r="I401"/>
  <c r="F451"/>
  <c r="G451"/>
  <c r="H451"/>
  <c r="I451"/>
  <c r="I449"/>
  <c r="F449"/>
  <c r="H449"/>
  <c r="G449"/>
  <c r="E449"/>
  <c r="E448" s="1"/>
  <c r="G444"/>
  <c r="H444"/>
  <c r="I444"/>
  <c r="F444"/>
  <c r="G442"/>
  <c r="H442"/>
  <c r="I442"/>
  <c r="F442"/>
  <c r="H407"/>
  <c r="I407"/>
  <c r="I448" l="1"/>
  <c r="G448"/>
  <c r="F448"/>
  <c r="H448"/>
  <c r="G643"/>
  <c r="E673"/>
  <c r="F678"/>
  <c r="F643" s="1"/>
  <c r="G678"/>
  <c r="H678"/>
  <c r="H643" s="1"/>
  <c r="I678"/>
  <c r="I643" s="1"/>
  <c r="E678"/>
  <c r="E643" s="1"/>
  <c r="G836"/>
  <c r="F836"/>
  <c r="E708" l="1"/>
  <c r="E703" s="1"/>
  <c r="H786" l="1"/>
  <c r="H785" s="1"/>
  <c r="H784"/>
  <c r="H763" s="1"/>
  <c r="H762" s="1"/>
  <c r="H799"/>
  <c r="H797"/>
  <c r="H796" l="1"/>
  <c r="H765"/>
  <c r="H764" s="1"/>
  <c r="H783"/>
  <c r="H603" l="1"/>
  <c r="G582"/>
  <c r="F582"/>
  <c r="H547"/>
  <c r="E505"/>
  <c r="F379" i="4" l="1"/>
  <c r="G379"/>
  <c r="H379"/>
  <c r="I379"/>
  <c r="E379"/>
  <c r="L399" l="1"/>
  <c r="K399"/>
  <c r="J399"/>
  <c r="I398"/>
  <c r="H398"/>
  <c r="G398"/>
  <c r="F398"/>
  <c r="E398"/>
  <c r="H217"/>
  <c r="H256"/>
  <c r="I395" i="5"/>
  <c r="H395"/>
  <c r="J398" i="4" l="1"/>
  <c r="K398"/>
  <c r="L398"/>
  <c r="H288" i="5"/>
  <c r="I288"/>
  <c r="E288"/>
  <c r="F829" l="1"/>
  <c r="I836"/>
  <c r="H836"/>
  <c r="E836"/>
  <c r="I833"/>
  <c r="J832"/>
  <c r="G825"/>
  <c r="F831"/>
  <c r="I831"/>
  <c r="H831"/>
  <c r="E831"/>
  <c r="I829"/>
  <c r="I642" s="1"/>
  <c r="H829"/>
  <c r="G829"/>
  <c r="E829"/>
  <c r="I828"/>
  <c r="H828"/>
  <c r="G827"/>
  <c r="L827" s="1"/>
  <c r="F827"/>
  <c r="F828" s="1"/>
  <c r="E827"/>
  <c r="J827" s="1"/>
  <c r="I825"/>
  <c r="I826" s="1"/>
  <c r="H825"/>
  <c r="L825" s="1"/>
  <c r="E825"/>
  <c r="I821"/>
  <c r="H821"/>
  <c r="G821"/>
  <c r="F821"/>
  <c r="E821"/>
  <c r="I819"/>
  <c r="H819"/>
  <c r="G819"/>
  <c r="F819"/>
  <c r="E819"/>
  <c r="L818"/>
  <c r="K818"/>
  <c r="J818"/>
  <c r="I817"/>
  <c r="H817"/>
  <c r="G817"/>
  <c r="F817"/>
  <c r="E817"/>
  <c r="I814"/>
  <c r="H814"/>
  <c r="G814"/>
  <c r="F814"/>
  <c r="E814"/>
  <c r="L813"/>
  <c r="K813"/>
  <c r="J813"/>
  <c r="I812"/>
  <c r="H812"/>
  <c r="G812"/>
  <c r="F812"/>
  <c r="E812"/>
  <c r="L811"/>
  <c r="K811"/>
  <c r="J811"/>
  <c r="I810"/>
  <c r="H810"/>
  <c r="G810"/>
  <c r="F810"/>
  <c r="E810"/>
  <c r="H807"/>
  <c r="I806"/>
  <c r="H806"/>
  <c r="G806"/>
  <c r="G807" s="1"/>
  <c r="F806"/>
  <c r="F771" s="1"/>
  <c r="E806"/>
  <c r="E771" s="1"/>
  <c r="I804"/>
  <c r="I805" s="1"/>
  <c r="H804"/>
  <c r="H805" s="1"/>
  <c r="G804"/>
  <c r="G805" s="1"/>
  <c r="F804"/>
  <c r="F805" s="1"/>
  <c r="E804"/>
  <c r="E805" s="1"/>
  <c r="I800"/>
  <c r="G800"/>
  <c r="F800"/>
  <c r="E800"/>
  <c r="I798"/>
  <c r="G798"/>
  <c r="F798"/>
  <c r="E798"/>
  <c r="L797"/>
  <c r="K797"/>
  <c r="J797"/>
  <c r="I796"/>
  <c r="G796"/>
  <c r="F796"/>
  <c r="E796"/>
  <c r="I793"/>
  <c r="H793"/>
  <c r="G793"/>
  <c r="F793"/>
  <c r="E793"/>
  <c r="I791"/>
  <c r="H791"/>
  <c r="G791"/>
  <c r="F791"/>
  <c r="E791"/>
  <c r="I789"/>
  <c r="H789"/>
  <c r="G789"/>
  <c r="F789"/>
  <c r="E789"/>
  <c r="I785"/>
  <c r="I782" s="1"/>
  <c r="H782"/>
  <c r="G785"/>
  <c r="F785"/>
  <c r="E785"/>
  <c r="E786" s="1"/>
  <c r="I783"/>
  <c r="I784" s="1"/>
  <c r="G783"/>
  <c r="F783"/>
  <c r="F784" s="1"/>
  <c r="E783"/>
  <c r="E784" s="1"/>
  <c r="I779"/>
  <c r="H779"/>
  <c r="G779"/>
  <c r="F779"/>
  <c r="E779"/>
  <c r="I775"/>
  <c r="H775"/>
  <c r="G775"/>
  <c r="F775"/>
  <c r="E775"/>
  <c r="I769"/>
  <c r="I770" s="1"/>
  <c r="I764"/>
  <c r="G764"/>
  <c r="G765" s="1"/>
  <c r="F764"/>
  <c r="E764"/>
  <c r="E765" s="1"/>
  <c r="I762"/>
  <c r="I763" s="1"/>
  <c r="G762"/>
  <c r="G763" s="1"/>
  <c r="F762"/>
  <c r="E762"/>
  <c r="I759"/>
  <c r="H759"/>
  <c r="G759"/>
  <c r="F759"/>
  <c r="E759"/>
  <c r="L748"/>
  <c r="K748"/>
  <c r="J748"/>
  <c r="I747"/>
  <c r="H747"/>
  <c r="J747" s="1"/>
  <c r="G747"/>
  <c r="F747"/>
  <c r="E747"/>
  <c r="I744"/>
  <c r="H744"/>
  <c r="G744"/>
  <c r="F744"/>
  <c r="E744"/>
  <c r="I740"/>
  <c r="H740"/>
  <c r="G740"/>
  <c r="F740"/>
  <c r="E740"/>
  <c r="I737"/>
  <c r="H737"/>
  <c r="G737"/>
  <c r="F737"/>
  <c r="E737"/>
  <c r="I735"/>
  <c r="H735"/>
  <c r="G735"/>
  <c r="F735"/>
  <c r="E735"/>
  <c r="L734"/>
  <c r="K734"/>
  <c r="J734"/>
  <c r="I733"/>
  <c r="H733"/>
  <c r="G733"/>
  <c r="F733"/>
  <c r="E733"/>
  <c r="L727"/>
  <c r="K727"/>
  <c r="J727"/>
  <c r="I726"/>
  <c r="H726"/>
  <c r="K726" s="1"/>
  <c r="G726"/>
  <c r="F726"/>
  <c r="E726"/>
  <c r="H720"/>
  <c r="H719" s="1"/>
  <c r="G720"/>
  <c r="G719" s="1"/>
  <c r="F720"/>
  <c r="F719" s="1"/>
  <c r="E720"/>
  <c r="I708"/>
  <c r="H708"/>
  <c r="H703" s="1"/>
  <c r="G708"/>
  <c r="G703" s="1"/>
  <c r="F708"/>
  <c r="F703" s="1"/>
  <c r="L704"/>
  <c r="K704"/>
  <c r="J704"/>
  <c r="I703"/>
  <c r="I693"/>
  <c r="H693"/>
  <c r="G693"/>
  <c r="G688" s="1"/>
  <c r="F693"/>
  <c r="F688" s="1"/>
  <c r="E693"/>
  <c r="L689"/>
  <c r="K689"/>
  <c r="J689"/>
  <c r="I688"/>
  <c r="H688"/>
  <c r="I686"/>
  <c r="H686"/>
  <c r="H681" s="1"/>
  <c r="G686"/>
  <c r="G681" s="1"/>
  <c r="F686"/>
  <c r="F681" s="1"/>
  <c r="E686"/>
  <c r="L682"/>
  <c r="K682"/>
  <c r="J682"/>
  <c r="I681"/>
  <c r="E681"/>
  <c r="I677"/>
  <c r="H677"/>
  <c r="G677"/>
  <c r="F677"/>
  <c r="E677"/>
  <c r="E672" s="1"/>
  <c r="I673"/>
  <c r="H673"/>
  <c r="H672" s="1"/>
  <c r="G673"/>
  <c r="G672" s="1"/>
  <c r="F673"/>
  <c r="F672" s="1"/>
  <c r="I670"/>
  <c r="H670"/>
  <c r="G670"/>
  <c r="F670"/>
  <c r="E670"/>
  <c r="I666"/>
  <c r="I645" s="1"/>
  <c r="H665"/>
  <c r="G665"/>
  <c r="F665"/>
  <c r="I664"/>
  <c r="I658" s="1"/>
  <c r="H664"/>
  <c r="H658" s="1"/>
  <c r="G664"/>
  <c r="G658" s="1"/>
  <c r="F664"/>
  <c r="F658" s="1"/>
  <c r="E664"/>
  <c r="E658" s="1"/>
  <c r="I656"/>
  <c r="I651" s="1"/>
  <c r="E650"/>
  <c r="E649"/>
  <c r="I640"/>
  <c r="G640"/>
  <c r="I638"/>
  <c r="I636"/>
  <c r="J627"/>
  <c r="I627"/>
  <c r="H627"/>
  <c r="G627"/>
  <c r="F627"/>
  <c r="E627"/>
  <c r="L624"/>
  <c r="K624"/>
  <c r="J624"/>
  <c r="I623"/>
  <c r="H623"/>
  <c r="G623"/>
  <c r="F623"/>
  <c r="E623"/>
  <c r="J620"/>
  <c r="I620"/>
  <c r="H620"/>
  <c r="G620"/>
  <c r="F620"/>
  <c r="E620"/>
  <c r="I617"/>
  <c r="H617"/>
  <c r="H616" s="1"/>
  <c r="G617"/>
  <c r="G616" s="1"/>
  <c r="F617"/>
  <c r="F616" s="1"/>
  <c r="E617"/>
  <c r="J617" s="1"/>
  <c r="J613"/>
  <c r="I613"/>
  <c r="H613"/>
  <c r="G613"/>
  <c r="F613"/>
  <c r="E613"/>
  <c r="L610"/>
  <c r="K610"/>
  <c r="J610"/>
  <c r="I609"/>
  <c r="H609"/>
  <c r="G609"/>
  <c r="F609"/>
  <c r="E609"/>
  <c r="J606"/>
  <c r="I606"/>
  <c r="H606"/>
  <c r="G606"/>
  <c r="F606"/>
  <c r="E606"/>
  <c r="I603"/>
  <c r="H602"/>
  <c r="G603"/>
  <c r="G602" s="1"/>
  <c r="F603"/>
  <c r="F602" s="1"/>
  <c r="E603"/>
  <c r="E602" s="1"/>
  <c r="I602"/>
  <c r="J599"/>
  <c r="I599"/>
  <c r="H599"/>
  <c r="G599"/>
  <c r="F599"/>
  <c r="E599"/>
  <c r="L596"/>
  <c r="K596"/>
  <c r="J596"/>
  <c r="I595"/>
  <c r="H595"/>
  <c r="G595"/>
  <c r="F595"/>
  <c r="E595"/>
  <c r="J592"/>
  <c r="I592"/>
  <c r="H592"/>
  <c r="G592"/>
  <c r="F592"/>
  <c r="E592"/>
  <c r="J589"/>
  <c r="G589"/>
  <c r="G588" s="1"/>
  <c r="F589"/>
  <c r="K589" s="1"/>
  <c r="I588"/>
  <c r="H588"/>
  <c r="J588" s="1"/>
  <c r="E588"/>
  <c r="L582"/>
  <c r="K582"/>
  <c r="J582"/>
  <c r="I581"/>
  <c r="H581"/>
  <c r="G581"/>
  <c r="F581"/>
  <c r="E581"/>
  <c r="I574"/>
  <c r="H574"/>
  <c r="G574"/>
  <c r="F574"/>
  <c r="E574"/>
  <c r="I567"/>
  <c r="H567"/>
  <c r="G567"/>
  <c r="F567"/>
  <c r="E567"/>
  <c r="L561"/>
  <c r="K561"/>
  <c r="J561"/>
  <c r="I560"/>
  <c r="H560"/>
  <c r="G560"/>
  <c r="F560"/>
  <c r="E560"/>
  <c r="L554"/>
  <c r="K554"/>
  <c r="J554"/>
  <c r="I553"/>
  <c r="H553"/>
  <c r="G553"/>
  <c r="F553"/>
  <c r="E553"/>
  <c r="L552"/>
  <c r="K552"/>
  <c r="I552"/>
  <c r="H552"/>
  <c r="G552"/>
  <c r="F552"/>
  <c r="E552"/>
  <c r="L551"/>
  <c r="I551"/>
  <c r="H551"/>
  <c r="G551"/>
  <c r="F551"/>
  <c r="E551"/>
  <c r="I549"/>
  <c r="I550" s="1"/>
  <c r="H549"/>
  <c r="G549"/>
  <c r="G550" s="1"/>
  <c r="F549"/>
  <c r="E549"/>
  <c r="I548"/>
  <c r="H548"/>
  <c r="G548"/>
  <c r="F548"/>
  <c r="E548"/>
  <c r="I547"/>
  <c r="I546" s="1"/>
  <c r="G547"/>
  <c r="L547" s="1"/>
  <c r="F547"/>
  <c r="K547" s="1"/>
  <c r="E547"/>
  <c r="L540"/>
  <c r="K540"/>
  <c r="J540"/>
  <c r="I539"/>
  <c r="H539"/>
  <c r="G539"/>
  <c r="F539"/>
  <c r="E539"/>
  <c r="L538"/>
  <c r="K538"/>
  <c r="J538"/>
  <c r="I538"/>
  <c r="H538"/>
  <c r="G538"/>
  <c r="F538"/>
  <c r="E538"/>
  <c r="L537"/>
  <c r="K537"/>
  <c r="J537"/>
  <c r="I537"/>
  <c r="H537"/>
  <c r="G537"/>
  <c r="F537"/>
  <c r="E537"/>
  <c r="L535"/>
  <c r="K535"/>
  <c r="J535"/>
  <c r="I535"/>
  <c r="G535"/>
  <c r="F535"/>
  <c r="E535"/>
  <c r="F534"/>
  <c r="E534"/>
  <c r="I533"/>
  <c r="H533"/>
  <c r="J533" s="1"/>
  <c r="E532"/>
  <c r="L526"/>
  <c r="K526"/>
  <c r="J526"/>
  <c r="I525"/>
  <c r="H525"/>
  <c r="G525"/>
  <c r="F525"/>
  <c r="E525"/>
  <c r="L519"/>
  <c r="K519"/>
  <c r="J519"/>
  <c r="I518"/>
  <c r="H518"/>
  <c r="K518" s="1"/>
  <c r="G518"/>
  <c r="F518"/>
  <c r="E518"/>
  <c r="L512"/>
  <c r="K512"/>
  <c r="J512"/>
  <c r="I511"/>
  <c r="H511"/>
  <c r="G511"/>
  <c r="F511"/>
  <c r="E511"/>
  <c r="L510"/>
  <c r="K510"/>
  <c r="J510"/>
  <c r="I510"/>
  <c r="H510"/>
  <c r="G510"/>
  <c r="F510"/>
  <c r="E510"/>
  <c r="L509"/>
  <c r="K509"/>
  <c r="J509"/>
  <c r="I509"/>
  <c r="H509"/>
  <c r="G509"/>
  <c r="F509"/>
  <c r="E509"/>
  <c r="L507"/>
  <c r="K507"/>
  <c r="J507"/>
  <c r="I507"/>
  <c r="H507"/>
  <c r="G507"/>
  <c r="F507"/>
  <c r="E507"/>
  <c r="L506"/>
  <c r="K506"/>
  <c r="J506"/>
  <c r="I506"/>
  <c r="H506"/>
  <c r="G506"/>
  <c r="F506"/>
  <c r="E506"/>
  <c r="I505"/>
  <c r="I504" s="1"/>
  <c r="G505"/>
  <c r="G504" s="1"/>
  <c r="F505"/>
  <c r="E504"/>
  <c r="F504"/>
  <c r="L498"/>
  <c r="K498"/>
  <c r="J498"/>
  <c r="I497"/>
  <c r="H497"/>
  <c r="L497" s="1"/>
  <c r="G497"/>
  <c r="F497"/>
  <c r="K497" s="1"/>
  <c r="E497"/>
  <c r="L491"/>
  <c r="K491"/>
  <c r="J491"/>
  <c r="I490"/>
  <c r="H490"/>
  <c r="G490"/>
  <c r="F490"/>
  <c r="E490"/>
  <c r="J484"/>
  <c r="L484"/>
  <c r="F483"/>
  <c r="I483"/>
  <c r="H483"/>
  <c r="E483"/>
  <c r="L477"/>
  <c r="K477"/>
  <c r="J477"/>
  <c r="I476"/>
  <c r="H476"/>
  <c r="G476"/>
  <c r="E476"/>
  <c r="L470"/>
  <c r="K470"/>
  <c r="J470"/>
  <c r="I469"/>
  <c r="H469"/>
  <c r="G469"/>
  <c r="F469"/>
  <c r="E469"/>
  <c r="L468"/>
  <c r="K468"/>
  <c r="J468"/>
  <c r="I468"/>
  <c r="H468"/>
  <c r="G468"/>
  <c r="F468"/>
  <c r="E468"/>
  <c r="L467"/>
  <c r="L460" s="1"/>
  <c r="K467"/>
  <c r="J467"/>
  <c r="I467"/>
  <c r="H467"/>
  <c r="G467"/>
  <c r="F467"/>
  <c r="E467"/>
  <c r="L465"/>
  <c r="K465"/>
  <c r="J465"/>
  <c r="I465"/>
  <c r="I458" s="1"/>
  <c r="H465"/>
  <c r="G465"/>
  <c r="G458" s="1"/>
  <c r="F465"/>
  <c r="E465"/>
  <c r="L464"/>
  <c r="K464"/>
  <c r="J464"/>
  <c r="I464"/>
  <c r="H464"/>
  <c r="G464"/>
  <c r="F464"/>
  <c r="E464"/>
  <c r="I463"/>
  <c r="I456" s="1"/>
  <c r="I455" s="1"/>
  <c r="H462"/>
  <c r="E428"/>
  <c r="I441"/>
  <c r="H441"/>
  <c r="G441"/>
  <c r="F441"/>
  <c r="I434"/>
  <c r="H434"/>
  <c r="G434"/>
  <c r="F434"/>
  <c r="E434"/>
  <c r="I433"/>
  <c r="H433"/>
  <c r="G433"/>
  <c r="F433"/>
  <c r="E433"/>
  <c r="I430"/>
  <c r="H430"/>
  <c r="G430"/>
  <c r="G402" s="1"/>
  <c r="F430"/>
  <c r="F402" s="1"/>
  <c r="E430"/>
  <c r="I428"/>
  <c r="I400" s="1"/>
  <c r="H428"/>
  <c r="H400" s="1"/>
  <c r="G428"/>
  <c r="F428"/>
  <c r="L421"/>
  <c r="K421"/>
  <c r="J421"/>
  <c r="I420"/>
  <c r="H420"/>
  <c r="J420" s="1"/>
  <c r="G420"/>
  <c r="F420"/>
  <c r="E420"/>
  <c r="L414"/>
  <c r="K414"/>
  <c r="J414"/>
  <c r="I413"/>
  <c r="H413"/>
  <c r="G413"/>
  <c r="F413"/>
  <c r="E413"/>
  <c r="G407"/>
  <c r="G400" s="1"/>
  <c r="F407"/>
  <c r="I406"/>
  <c r="G396"/>
  <c r="F396"/>
  <c r="E396"/>
  <c r="L393"/>
  <c r="K393"/>
  <c r="J393"/>
  <c r="I392"/>
  <c r="H392"/>
  <c r="G392"/>
  <c r="F392"/>
  <c r="E392"/>
  <c r="I389"/>
  <c r="H389"/>
  <c r="G389"/>
  <c r="F389"/>
  <c r="E389"/>
  <c r="I387"/>
  <c r="H387"/>
  <c r="G387"/>
  <c r="F387"/>
  <c r="E387"/>
  <c r="L386"/>
  <c r="K386"/>
  <c r="J386"/>
  <c r="I385"/>
  <c r="H385"/>
  <c r="G385"/>
  <c r="F385"/>
  <c r="E385"/>
  <c r="I382"/>
  <c r="H382"/>
  <c r="G382"/>
  <c r="F382"/>
  <c r="E382"/>
  <c r="L379"/>
  <c r="K379"/>
  <c r="J379"/>
  <c r="I378"/>
  <c r="H378"/>
  <c r="G378"/>
  <c r="F378"/>
  <c r="E378"/>
  <c r="I375"/>
  <c r="H375"/>
  <c r="G375"/>
  <c r="F375"/>
  <c r="K375" s="1"/>
  <c r="E375"/>
  <c r="J375" s="1"/>
  <c r="L374"/>
  <c r="K374"/>
  <c r="J374"/>
  <c r="L373"/>
  <c r="K373"/>
  <c r="J373"/>
  <c r="L372"/>
  <c r="K372"/>
  <c r="J372"/>
  <c r="I371"/>
  <c r="H371"/>
  <c r="L371" s="1"/>
  <c r="G371"/>
  <c r="F371"/>
  <c r="E371"/>
  <c r="L368"/>
  <c r="K368"/>
  <c r="J368"/>
  <c r="L367"/>
  <c r="K367"/>
  <c r="J367"/>
  <c r="L366"/>
  <c r="K366"/>
  <c r="J366"/>
  <c r="L365"/>
  <c r="K365"/>
  <c r="J365"/>
  <c r="I364"/>
  <c r="H364"/>
  <c r="G364"/>
  <c r="F364"/>
  <c r="I360"/>
  <c r="I361" s="1"/>
  <c r="I74" s="1"/>
  <c r="H360"/>
  <c r="H361" s="1"/>
  <c r="G360"/>
  <c r="G361" s="1"/>
  <c r="G74" s="1"/>
  <c r="F360"/>
  <c r="F361" s="1"/>
  <c r="F74" s="1"/>
  <c r="E360"/>
  <c r="E361" s="1"/>
  <c r="E74" s="1"/>
  <c r="I359"/>
  <c r="H359"/>
  <c r="G359"/>
  <c r="G72" s="1"/>
  <c r="F359"/>
  <c r="F72" s="1"/>
  <c r="E359"/>
  <c r="I358"/>
  <c r="H358"/>
  <c r="G358"/>
  <c r="F358"/>
  <c r="F357" s="1"/>
  <c r="E358"/>
  <c r="L351"/>
  <c r="K351"/>
  <c r="J351"/>
  <c r="I350"/>
  <c r="H350"/>
  <c r="J350" s="1"/>
  <c r="G350"/>
  <c r="F350"/>
  <c r="E350"/>
  <c r="L344"/>
  <c r="K344"/>
  <c r="J344"/>
  <c r="I343"/>
  <c r="H343"/>
  <c r="G343"/>
  <c r="F343"/>
  <c r="E343"/>
  <c r="I336"/>
  <c r="H336"/>
  <c r="G336"/>
  <c r="F336"/>
  <c r="E336"/>
  <c r="G330"/>
  <c r="G329" s="1"/>
  <c r="F330"/>
  <c r="K330" s="1"/>
  <c r="E330"/>
  <c r="J330" s="1"/>
  <c r="I329"/>
  <c r="H329"/>
  <c r="E329"/>
  <c r="J329" s="1"/>
  <c r="G323"/>
  <c r="F323"/>
  <c r="F322" s="1"/>
  <c r="E323"/>
  <c r="E281" s="1"/>
  <c r="E280" s="1"/>
  <c r="I322"/>
  <c r="H322"/>
  <c r="L316"/>
  <c r="K316"/>
  <c r="J316"/>
  <c r="I315"/>
  <c r="H315"/>
  <c r="G315"/>
  <c r="F315"/>
  <c r="E315"/>
  <c r="L309"/>
  <c r="K309"/>
  <c r="J309"/>
  <c r="I308"/>
  <c r="H308"/>
  <c r="G308"/>
  <c r="F308"/>
  <c r="E308"/>
  <c r="L301"/>
  <c r="K301"/>
  <c r="J301"/>
  <c r="I301"/>
  <c r="H301"/>
  <c r="G301"/>
  <c r="F301"/>
  <c r="E301"/>
  <c r="L295"/>
  <c r="K295"/>
  <c r="J295"/>
  <c r="I294"/>
  <c r="H294"/>
  <c r="G294"/>
  <c r="F294"/>
  <c r="E294"/>
  <c r="I293"/>
  <c r="H293"/>
  <c r="G293"/>
  <c r="F293"/>
  <c r="E293"/>
  <c r="I292"/>
  <c r="H292"/>
  <c r="G292"/>
  <c r="F292"/>
  <c r="E292"/>
  <c r="I290"/>
  <c r="H290"/>
  <c r="G290"/>
  <c r="F290"/>
  <c r="E290"/>
  <c r="I289"/>
  <c r="H289"/>
  <c r="G289"/>
  <c r="F289"/>
  <c r="E289"/>
  <c r="G288"/>
  <c r="F288"/>
  <c r="K288" s="1"/>
  <c r="I282"/>
  <c r="H282"/>
  <c r="G282"/>
  <c r="F282"/>
  <c r="E282"/>
  <c r="I281"/>
  <c r="I280" s="1"/>
  <c r="H281"/>
  <c r="H280" s="1"/>
  <c r="L274"/>
  <c r="K274"/>
  <c r="J274"/>
  <c r="I273"/>
  <c r="H273"/>
  <c r="G273"/>
  <c r="F273"/>
  <c r="E273"/>
  <c r="L267"/>
  <c r="K267"/>
  <c r="J267"/>
  <c r="I266"/>
  <c r="H266"/>
  <c r="G266"/>
  <c r="F266"/>
  <c r="E266"/>
  <c r="L260"/>
  <c r="K260"/>
  <c r="J260"/>
  <c r="I259"/>
  <c r="H259"/>
  <c r="G259"/>
  <c r="F259"/>
  <c r="E259"/>
  <c r="I246"/>
  <c r="L253"/>
  <c r="G246"/>
  <c r="F252"/>
  <c r="E246"/>
  <c r="G252"/>
  <c r="E252"/>
  <c r="I251"/>
  <c r="H251"/>
  <c r="G251"/>
  <c r="F251"/>
  <c r="E251"/>
  <c r="I250"/>
  <c r="H250"/>
  <c r="G250"/>
  <c r="F250"/>
  <c r="E250"/>
  <c r="I249"/>
  <c r="H249"/>
  <c r="G249"/>
  <c r="F249"/>
  <c r="E249"/>
  <c r="I248"/>
  <c r="H248"/>
  <c r="G248"/>
  <c r="F248"/>
  <c r="E248"/>
  <c r="I247"/>
  <c r="H247"/>
  <c r="G247"/>
  <c r="F247"/>
  <c r="E247"/>
  <c r="F246"/>
  <c r="L239"/>
  <c r="L238" s="1"/>
  <c r="K239"/>
  <c r="K218" s="1"/>
  <c r="J239"/>
  <c r="J238" s="1"/>
  <c r="I238"/>
  <c r="H238"/>
  <c r="G238"/>
  <c r="F238"/>
  <c r="E238"/>
  <c r="I231"/>
  <c r="H231"/>
  <c r="G231"/>
  <c r="F231"/>
  <c r="E231"/>
  <c r="L224"/>
  <c r="K224"/>
  <c r="J224"/>
  <c r="I224"/>
  <c r="H224"/>
  <c r="G224"/>
  <c r="F224"/>
  <c r="E224"/>
  <c r="L223"/>
  <c r="K223"/>
  <c r="J223"/>
  <c r="I223"/>
  <c r="G223"/>
  <c r="G83" s="1"/>
  <c r="G40" s="1"/>
  <c r="F223"/>
  <c r="E223"/>
  <c r="L222"/>
  <c r="K222"/>
  <c r="J222"/>
  <c r="I222"/>
  <c r="G222"/>
  <c r="F222"/>
  <c r="F82" s="1"/>
  <c r="F39" s="1"/>
  <c r="E222"/>
  <c r="E82" s="1"/>
  <c r="E39" s="1"/>
  <c r="L220"/>
  <c r="K220"/>
  <c r="J220"/>
  <c r="I220"/>
  <c r="G220"/>
  <c r="F220"/>
  <c r="E220"/>
  <c r="E80" s="1"/>
  <c r="L219"/>
  <c r="K219"/>
  <c r="J219"/>
  <c r="I219"/>
  <c r="G219"/>
  <c r="F219"/>
  <c r="E219"/>
  <c r="I218"/>
  <c r="H218"/>
  <c r="H217" s="1"/>
  <c r="G218"/>
  <c r="F218"/>
  <c r="E218"/>
  <c r="L216"/>
  <c r="K216"/>
  <c r="J216"/>
  <c r="I216"/>
  <c r="I76" s="1"/>
  <c r="G216"/>
  <c r="F216"/>
  <c r="E216"/>
  <c r="L215"/>
  <c r="K215"/>
  <c r="J215"/>
  <c r="I215"/>
  <c r="G215"/>
  <c r="G75" s="1"/>
  <c r="G25" s="1"/>
  <c r="F215"/>
  <c r="E215"/>
  <c r="L213"/>
  <c r="K213"/>
  <c r="J213"/>
  <c r="I213"/>
  <c r="G213"/>
  <c r="F213"/>
  <c r="F210" s="1"/>
  <c r="E213"/>
  <c r="L212"/>
  <c r="K212"/>
  <c r="J212"/>
  <c r="I212"/>
  <c r="G212"/>
  <c r="F212"/>
  <c r="E212"/>
  <c r="I211"/>
  <c r="H211"/>
  <c r="H210" s="1"/>
  <c r="G211"/>
  <c r="E211"/>
  <c r="J211" s="1"/>
  <c r="L203"/>
  <c r="K203"/>
  <c r="J203"/>
  <c r="I203"/>
  <c r="H203"/>
  <c r="G203"/>
  <c r="F203"/>
  <c r="E203"/>
  <c r="L197"/>
  <c r="L196" s="1"/>
  <c r="K197"/>
  <c r="J197"/>
  <c r="J196" s="1"/>
  <c r="K196"/>
  <c r="I196"/>
  <c r="H196"/>
  <c r="G196"/>
  <c r="F196"/>
  <c r="E196"/>
  <c r="L189"/>
  <c r="K189"/>
  <c r="J189"/>
  <c r="I189"/>
  <c r="H189"/>
  <c r="G189"/>
  <c r="F189"/>
  <c r="E189"/>
  <c r="L183"/>
  <c r="K183"/>
  <c r="J183"/>
  <c r="I182"/>
  <c r="H182"/>
  <c r="G182"/>
  <c r="L182" s="1"/>
  <c r="F182"/>
  <c r="E182"/>
  <c r="L176"/>
  <c r="K176"/>
  <c r="J176"/>
  <c r="I175"/>
  <c r="H175"/>
  <c r="G175"/>
  <c r="F175"/>
  <c r="E175"/>
  <c r="L168"/>
  <c r="K168"/>
  <c r="J168"/>
  <c r="I168"/>
  <c r="H168"/>
  <c r="G168"/>
  <c r="F168"/>
  <c r="E168"/>
  <c r="I163"/>
  <c r="H163"/>
  <c r="G163"/>
  <c r="F163"/>
  <c r="E163"/>
  <c r="I162"/>
  <c r="I161" s="1"/>
  <c r="H162"/>
  <c r="G162"/>
  <c r="G161" s="1"/>
  <c r="F162"/>
  <c r="E162"/>
  <c r="E161" s="1"/>
  <c r="H161"/>
  <c r="I156"/>
  <c r="H156"/>
  <c r="G156"/>
  <c r="F156"/>
  <c r="E156"/>
  <c r="I155"/>
  <c r="H155"/>
  <c r="G155"/>
  <c r="G154" s="1"/>
  <c r="F155"/>
  <c r="F154" s="1"/>
  <c r="E155"/>
  <c r="E154" s="1"/>
  <c r="I154"/>
  <c r="L148"/>
  <c r="K148"/>
  <c r="J148"/>
  <c r="I147"/>
  <c r="H147"/>
  <c r="K147" s="1"/>
  <c r="G147"/>
  <c r="F147"/>
  <c r="E147"/>
  <c r="I141"/>
  <c r="I140" s="1"/>
  <c r="G141"/>
  <c r="L141" s="1"/>
  <c r="F141"/>
  <c r="F140" s="1"/>
  <c r="E141"/>
  <c r="E140" s="1"/>
  <c r="J134"/>
  <c r="G133"/>
  <c r="F85"/>
  <c r="I133"/>
  <c r="H133"/>
  <c r="E133"/>
  <c r="L127"/>
  <c r="K127"/>
  <c r="J127"/>
  <c r="I126"/>
  <c r="H126"/>
  <c r="J126" s="1"/>
  <c r="G126"/>
  <c r="F126"/>
  <c r="E126"/>
  <c r="L120"/>
  <c r="K120"/>
  <c r="J120"/>
  <c r="I119"/>
  <c r="H119"/>
  <c r="G119"/>
  <c r="F119"/>
  <c r="E119"/>
  <c r="L113"/>
  <c r="K113"/>
  <c r="J113"/>
  <c r="I112"/>
  <c r="H112"/>
  <c r="J112" s="1"/>
  <c r="G112"/>
  <c r="F112"/>
  <c r="E112"/>
  <c r="L106"/>
  <c r="K106"/>
  <c r="J106"/>
  <c r="I105"/>
  <c r="H105"/>
  <c r="K105" s="1"/>
  <c r="G105"/>
  <c r="F105"/>
  <c r="E105"/>
  <c r="L99"/>
  <c r="K99"/>
  <c r="J99"/>
  <c r="I98"/>
  <c r="H98"/>
  <c r="G98"/>
  <c r="F98"/>
  <c r="E98"/>
  <c r="L92"/>
  <c r="K92"/>
  <c r="J92"/>
  <c r="I91"/>
  <c r="H91"/>
  <c r="J91" s="1"/>
  <c r="G91"/>
  <c r="F91"/>
  <c r="E91"/>
  <c r="I84"/>
  <c r="H85"/>
  <c r="G85"/>
  <c r="G84" s="1"/>
  <c r="E85"/>
  <c r="E84" s="1"/>
  <c r="I83"/>
  <c r="I40" s="1"/>
  <c r="H83"/>
  <c r="H40" s="1"/>
  <c r="F83"/>
  <c r="F40" s="1"/>
  <c r="H82"/>
  <c r="H39" s="1"/>
  <c r="I81"/>
  <c r="I38" s="1"/>
  <c r="H81"/>
  <c r="H38" s="1"/>
  <c r="G81"/>
  <c r="F81"/>
  <c r="E81"/>
  <c r="E38" s="1"/>
  <c r="I80"/>
  <c r="I37" s="1"/>
  <c r="H80"/>
  <c r="F80"/>
  <c r="H79"/>
  <c r="H36" s="1"/>
  <c r="F79"/>
  <c r="F36" s="1"/>
  <c r="E79"/>
  <c r="H78"/>
  <c r="H76"/>
  <c r="G76"/>
  <c r="E76"/>
  <c r="I73"/>
  <c r="H73"/>
  <c r="H65" s="1"/>
  <c r="F73"/>
  <c r="F65" s="1"/>
  <c r="E73"/>
  <c r="I72"/>
  <c r="H72"/>
  <c r="E72"/>
  <c r="E64" s="1"/>
  <c r="I61"/>
  <c r="H61"/>
  <c r="F61"/>
  <c r="E61"/>
  <c r="I60"/>
  <c r="H60"/>
  <c r="G60"/>
  <c r="F60"/>
  <c r="E60"/>
  <c r="I59"/>
  <c r="H59"/>
  <c r="G59"/>
  <c r="F59"/>
  <c r="I58"/>
  <c r="H58"/>
  <c r="G58"/>
  <c r="F58"/>
  <c r="F55" s="1"/>
  <c r="E58"/>
  <c r="I57"/>
  <c r="H57"/>
  <c r="G57"/>
  <c r="F57"/>
  <c r="E56"/>
  <c r="I55"/>
  <c r="I52"/>
  <c r="H52"/>
  <c r="G52"/>
  <c r="F52"/>
  <c r="I51"/>
  <c r="I48" s="1"/>
  <c r="H51"/>
  <c r="H48" s="1"/>
  <c r="G51"/>
  <c r="G48" s="1"/>
  <c r="F51"/>
  <c r="F48" s="1"/>
  <c r="I50"/>
  <c r="H50"/>
  <c r="G50"/>
  <c r="F50"/>
  <c r="E49"/>
  <c r="G43"/>
  <c r="F43"/>
  <c r="G38"/>
  <c r="F38"/>
  <c r="H37"/>
  <c r="E36"/>
  <c r="F30"/>
  <c r="I26"/>
  <c r="I18" s="1"/>
  <c r="H26"/>
  <c r="H18" s="1"/>
  <c r="G26"/>
  <c r="G18" s="1"/>
  <c r="F26"/>
  <c r="F18" s="1"/>
  <c r="E26"/>
  <c r="E18" s="1"/>
  <c r="I17"/>
  <c r="H17"/>
  <c r="G17"/>
  <c r="F17"/>
  <c r="G568" i="4"/>
  <c r="G567" s="1"/>
  <c r="I567"/>
  <c r="H567"/>
  <c r="F567"/>
  <c r="E567"/>
  <c r="I563"/>
  <c r="I557" s="1"/>
  <c r="H563"/>
  <c r="H562" s="1"/>
  <c r="F563"/>
  <c r="F562" s="1"/>
  <c r="E563"/>
  <c r="E562" s="1"/>
  <c r="I560"/>
  <c r="H560"/>
  <c r="G560"/>
  <c r="F560"/>
  <c r="E560"/>
  <c r="I559"/>
  <c r="H559"/>
  <c r="G559"/>
  <c r="F559"/>
  <c r="E559"/>
  <c r="I558"/>
  <c r="H558"/>
  <c r="G558"/>
  <c r="F558"/>
  <c r="E558"/>
  <c r="L552"/>
  <c r="K552"/>
  <c r="J552"/>
  <c r="I551"/>
  <c r="H551"/>
  <c r="G551"/>
  <c r="F551"/>
  <c r="E551"/>
  <c r="L547"/>
  <c r="K547"/>
  <c r="J547"/>
  <c r="I546"/>
  <c r="H546"/>
  <c r="G546"/>
  <c r="F546"/>
  <c r="E546"/>
  <c r="I545"/>
  <c r="I539" s="1"/>
  <c r="H545"/>
  <c r="H539" s="1"/>
  <c r="G545"/>
  <c r="G539" s="1"/>
  <c r="F545"/>
  <c r="F539" s="1"/>
  <c r="E545"/>
  <c r="E539" s="1"/>
  <c r="I544"/>
  <c r="H544"/>
  <c r="H538" s="1"/>
  <c r="G544"/>
  <c r="G538" s="1"/>
  <c r="F544"/>
  <c r="F538" s="1"/>
  <c r="E544"/>
  <c r="E538" s="1"/>
  <c r="I543"/>
  <c r="I537" s="1"/>
  <c r="H543"/>
  <c r="H537" s="1"/>
  <c r="G543"/>
  <c r="G537" s="1"/>
  <c r="F543"/>
  <c r="F537" s="1"/>
  <c r="E543"/>
  <c r="E537" s="1"/>
  <c r="I542"/>
  <c r="H542"/>
  <c r="G542"/>
  <c r="G536" s="1"/>
  <c r="F542"/>
  <c r="F536" s="1"/>
  <c r="E542"/>
  <c r="E536" s="1"/>
  <c r="I538"/>
  <c r="L531"/>
  <c r="K531"/>
  <c r="J531"/>
  <c r="L530"/>
  <c r="I525"/>
  <c r="H525"/>
  <c r="G525"/>
  <c r="F525"/>
  <c r="E525"/>
  <c r="I520"/>
  <c r="H520"/>
  <c r="G520"/>
  <c r="F520"/>
  <c r="E520"/>
  <c r="L516"/>
  <c r="K516"/>
  <c r="J516"/>
  <c r="I515"/>
  <c r="H515"/>
  <c r="G515"/>
  <c r="F515"/>
  <c r="E515"/>
  <c r="L511"/>
  <c r="K511"/>
  <c r="J511"/>
  <c r="I510"/>
  <c r="H510"/>
  <c r="G510"/>
  <c r="F510"/>
  <c r="E510"/>
  <c r="I506"/>
  <c r="I505" s="1"/>
  <c r="H506"/>
  <c r="H505" s="1"/>
  <c r="G506"/>
  <c r="G505" s="1"/>
  <c r="F505"/>
  <c r="E505"/>
  <c r="I501"/>
  <c r="I500" s="1"/>
  <c r="H501"/>
  <c r="H500" s="1"/>
  <c r="G501"/>
  <c r="G500" s="1"/>
  <c r="F500"/>
  <c r="E500"/>
  <c r="I495"/>
  <c r="H495"/>
  <c r="G495"/>
  <c r="F495"/>
  <c r="E495"/>
  <c r="L491"/>
  <c r="K491"/>
  <c r="J491"/>
  <c r="I490"/>
  <c r="H490"/>
  <c r="G490"/>
  <c r="F490"/>
  <c r="E490"/>
  <c r="I485"/>
  <c r="H485"/>
  <c r="G485"/>
  <c r="F485"/>
  <c r="E485"/>
  <c r="L481"/>
  <c r="K481"/>
  <c r="J481"/>
  <c r="I480"/>
  <c r="H480"/>
  <c r="G480"/>
  <c r="F480"/>
  <c r="E480"/>
  <c r="L476"/>
  <c r="K476"/>
  <c r="J476"/>
  <c r="I475"/>
  <c r="H475"/>
  <c r="G475"/>
  <c r="F475"/>
  <c r="E475"/>
  <c r="L471"/>
  <c r="K471"/>
  <c r="J471"/>
  <c r="I470"/>
  <c r="H470"/>
  <c r="G470"/>
  <c r="F470"/>
  <c r="E470"/>
  <c r="L466"/>
  <c r="K466"/>
  <c r="J466"/>
  <c r="I465"/>
  <c r="H465"/>
  <c r="G465"/>
  <c r="F465"/>
  <c r="E465"/>
  <c r="L461"/>
  <c r="K461"/>
  <c r="J461"/>
  <c r="I460"/>
  <c r="H460"/>
  <c r="G460"/>
  <c r="F460"/>
  <c r="E460"/>
  <c r="I459"/>
  <c r="H459"/>
  <c r="G459"/>
  <c r="F459"/>
  <c r="E459"/>
  <c r="I458"/>
  <c r="H458"/>
  <c r="G458"/>
  <c r="F458"/>
  <c r="E458"/>
  <c r="I457"/>
  <c r="H457"/>
  <c r="G457"/>
  <c r="F457"/>
  <c r="E457"/>
  <c r="I456"/>
  <c r="H456"/>
  <c r="G456"/>
  <c r="F456"/>
  <c r="E456"/>
  <c r="I454"/>
  <c r="I428" s="1"/>
  <c r="H454"/>
  <c r="H428" s="1"/>
  <c r="G454"/>
  <c r="G428" s="1"/>
  <c r="F454"/>
  <c r="F428" s="1"/>
  <c r="E454"/>
  <c r="E428" s="1"/>
  <c r="I453"/>
  <c r="I427" s="1"/>
  <c r="H453"/>
  <c r="H427" s="1"/>
  <c r="G453"/>
  <c r="F453"/>
  <c r="E453"/>
  <c r="E427" s="1"/>
  <c r="I452"/>
  <c r="I426" s="1"/>
  <c r="H452"/>
  <c r="H426" s="1"/>
  <c r="G452"/>
  <c r="G426" s="1"/>
  <c r="F452"/>
  <c r="F426" s="1"/>
  <c r="E452"/>
  <c r="F451"/>
  <c r="E451"/>
  <c r="E425" s="1"/>
  <c r="I449"/>
  <c r="H449"/>
  <c r="H423" s="1"/>
  <c r="G449"/>
  <c r="F449"/>
  <c r="F423" s="1"/>
  <c r="E449"/>
  <c r="I448"/>
  <c r="H448"/>
  <c r="G448"/>
  <c r="F448"/>
  <c r="E448"/>
  <c r="E422" s="1"/>
  <c r="I447"/>
  <c r="H447"/>
  <c r="H421" s="1"/>
  <c r="G447"/>
  <c r="F447"/>
  <c r="E447"/>
  <c r="I446"/>
  <c r="H446"/>
  <c r="G446"/>
  <c r="F420"/>
  <c r="E446"/>
  <c r="E420" s="1"/>
  <c r="I444"/>
  <c r="H444"/>
  <c r="H418" s="1"/>
  <c r="G444"/>
  <c r="F444"/>
  <c r="F418" s="1"/>
  <c r="E444"/>
  <c r="E418" s="1"/>
  <c r="I443"/>
  <c r="I417" s="1"/>
  <c r="H443"/>
  <c r="G443"/>
  <c r="F443"/>
  <c r="E443"/>
  <c r="E417" s="1"/>
  <c r="I442"/>
  <c r="H442"/>
  <c r="G442"/>
  <c r="G416" s="1"/>
  <c r="F442"/>
  <c r="E442"/>
  <c r="E416" s="1"/>
  <c r="I441"/>
  <c r="H441"/>
  <c r="G441"/>
  <c r="G415" s="1"/>
  <c r="F441"/>
  <c r="F415" s="1"/>
  <c r="E441"/>
  <c r="E415" s="1"/>
  <c r="I433"/>
  <c r="H433"/>
  <c r="G433"/>
  <c r="F433"/>
  <c r="E433"/>
  <c r="I432"/>
  <c r="H432"/>
  <c r="G432"/>
  <c r="F432"/>
  <c r="E432"/>
  <c r="I431"/>
  <c r="H431"/>
  <c r="G431"/>
  <c r="F431"/>
  <c r="E431"/>
  <c r="G427"/>
  <c r="I418"/>
  <c r="F417"/>
  <c r="H416"/>
  <c r="F416"/>
  <c r="L404"/>
  <c r="K404"/>
  <c r="J404"/>
  <c r="I403"/>
  <c r="H403"/>
  <c r="G403"/>
  <c r="F403"/>
  <c r="E403"/>
  <c r="L394"/>
  <c r="K394"/>
  <c r="J394"/>
  <c r="I393"/>
  <c r="H393"/>
  <c r="G393"/>
  <c r="F393"/>
  <c r="E393"/>
  <c r="L389"/>
  <c r="K389"/>
  <c r="J389"/>
  <c r="I388"/>
  <c r="H388"/>
  <c r="G388"/>
  <c r="F388"/>
  <c r="E388"/>
  <c r="I385"/>
  <c r="I375" s="1"/>
  <c r="H385"/>
  <c r="G385"/>
  <c r="F385"/>
  <c r="E385"/>
  <c r="E375" s="1"/>
  <c r="I384"/>
  <c r="H384"/>
  <c r="G384"/>
  <c r="F384"/>
  <c r="E384"/>
  <c r="J379"/>
  <c r="H378"/>
  <c r="E378"/>
  <c r="I377"/>
  <c r="H377"/>
  <c r="G377"/>
  <c r="F377"/>
  <c r="E377"/>
  <c r="I376"/>
  <c r="H376"/>
  <c r="G376"/>
  <c r="F376"/>
  <c r="E376"/>
  <c r="I368"/>
  <c r="H368"/>
  <c r="G368"/>
  <c r="F368"/>
  <c r="E368"/>
  <c r="I364"/>
  <c r="I363" s="1"/>
  <c r="H364"/>
  <c r="H363" s="1"/>
  <c r="G364"/>
  <c r="G344" s="1"/>
  <c r="F363"/>
  <c r="E363"/>
  <c r="I358"/>
  <c r="H358"/>
  <c r="G358"/>
  <c r="F358"/>
  <c r="E358"/>
  <c r="I357"/>
  <c r="H357"/>
  <c r="G357"/>
  <c r="F357"/>
  <c r="E357"/>
  <c r="I356"/>
  <c r="H356"/>
  <c r="G356"/>
  <c r="F356"/>
  <c r="E356"/>
  <c r="I355"/>
  <c r="H355"/>
  <c r="G355"/>
  <c r="F355"/>
  <c r="E355"/>
  <c r="I354"/>
  <c r="H354"/>
  <c r="G354"/>
  <c r="F354"/>
  <c r="E354"/>
  <c r="I352"/>
  <c r="H352"/>
  <c r="G352"/>
  <c r="F352"/>
  <c r="E352"/>
  <c r="I351"/>
  <c r="H351"/>
  <c r="G351"/>
  <c r="F351"/>
  <c r="E351"/>
  <c r="I350"/>
  <c r="H350"/>
  <c r="G350"/>
  <c r="F350"/>
  <c r="E350"/>
  <c r="I349"/>
  <c r="H349"/>
  <c r="G349"/>
  <c r="F349"/>
  <c r="E349"/>
  <c r="I347"/>
  <c r="I341" s="1"/>
  <c r="H347"/>
  <c r="G347"/>
  <c r="F347"/>
  <c r="E347"/>
  <c r="I346"/>
  <c r="H346"/>
  <c r="H340" s="1"/>
  <c r="G346"/>
  <c r="F346"/>
  <c r="F340" s="1"/>
  <c r="E346"/>
  <c r="I345"/>
  <c r="H345"/>
  <c r="G345"/>
  <c r="F345"/>
  <c r="E345"/>
  <c r="E339" s="1"/>
  <c r="F344"/>
  <c r="E344"/>
  <c r="I332"/>
  <c r="E332"/>
  <c r="I327"/>
  <c r="H327"/>
  <c r="G327"/>
  <c r="F327"/>
  <c r="E327"/>
  <c r="I323"/>
  <c r="I322" s="1"/>
  <c r="H323"/>
  <c r="H322" s="1"/>
  <c r="G323"/>
  <c r="G322" s="1"/>
  <c r="F322"/>
  <c r="E322"/>
  <c r="I317"/>
  <c r="H317"/>
  <c r="G317"/>
  <c r="F317"/>
  <c r="E317"/>
  <c r="I316"/>
  <c r="H316"/>
  <c r="G316"/>
  <c r="F316"/>
  <c r="E316"/>
  <c r="I315"/>
  <c r="H315"/>
  <c r="G315"/>
  <c r="F315"/>
  <c r="E315"/>
  <c r="I314"/>
  <c r="H314"/>
  <c r="G314"/>
  <c r="F314"/>
  <c r="E314"/>
  <c r="I313"/>
  <c r="H313"/>
  <c r="G313"/>
  <c r="F313"/>
  <c r="E313"/>
  <c r="I311"/>
  <c r="H311"/>
  <c r="G311"/>
  <c r="F311"/>
  <c r="E311"/>
  <c r="I310"/>
  <c r="H310"/>
  <c r="G310"/>
  <c r="F310"/>
  <c r="E310"/>
  <c r="I309"/>
  <c r="H309"/>
  <c r="G309"/>
  <c r="F309"/>
  <c r="E309"/>
  <c r="I308"/>
  <c r="H308"/>
  <c r="G308"/>
  <c r="F308"/>
  <c r="E308"/>
  <c r="H303"/>
  <c r="H302" s="1"/>
  <c r="F303"/>
  <c r="F302" s="1"/>
  <c r="E303"/>
  <c r="E302" s="1"/>
  <c r="L292"/>
  <c r="K292"/>
  <c r="J292"/>
  <c r="I291"/>
  <c r="H291"/>
  <c r="G291"/>
  <c r="F291"/>
  <c r="E291"/>
  <c r="G287"/>
  <c r="G286" s="1"/>
  <c r="I286"/>
  <c r="H286"/>
  <c r="F286"/>
  <c r="E286"/>
  <c r="G282"/>
  <c r="G281" s="1"/>
  <c r="I281"/>
  <c r="H281"/>
  <c r="F281"/>
  <c r="E281"/>
  <c r="G277"/>
  <c r="G276" s="1"/>
  <c r="I276"/>
  <c r="H276"/>
  <c r="F276"/>
  <c r="E276"/>
  <c r="I271"/>
  <c r="H271"/>
  <c r="G271"/>
  <c r="F271"/>
  <c r="E271"/>
  <c r="L267"/>
  <c r="K267"/>
  <c r="J267"/>
  <c r="I266"/>
  <c r="H266"/>
  <c r="G266"/>
  <c r="F266"/>
  <c r="E266"/>
  <c r="L262"/>
  <c r="K262"/>
  <c r="J262"/>
  <c r="I261"/>
  <c r="H261"/>
  <c r="G261"/>
  <c r="F261"/>
  <c r="E261"/>
  <c r="L257"/>
  <c r="K257"/>
  <c r="J257"/>
  <c r="I256"/>
  <c r="G256"/>
  <c r="L256" s="1"/>
  <c r="F256"/>
  <c r="K256" s="1"/>
  <c r="E256"/>
  <c r="I251"/>
  <c r="H251"/>
  <c r="G251"/>
  <c r="F251"/>
  <c r="E251"/>
  <c r="I246"/>
  <c r="H246"/>
  <c r="G246"/>
  <c r="F246"/>
  <c r="E246"/>
  <c r="I241"/>
  <c r="H241"/>
  <c r="G241"/>
  <c r="F241"/>
  <c r="E241"/>
  <c r="L237"/>
  <c r="K237"/>
  <c r="J237"/>
  <c r="I236"/>
  <c r="H236"/>
  <c r="G236"/>
  <c r="F236"/>
  <c r="E236"/>
  <c r="I235"/>
  <c r="H235"/>
  <c r="G235"/>
  <c r="F235"/>
  <c r="E235"/>
  <c r="I234"/>
  <c r="H234"/>
  <c r="G234"/>
  <c r="F234"/>
  <c r="E234"/>
  <c r="I233"/>
  <c r="H233"/>
  <c r="G233"/>
  <c r="F233"/>
  <c r="E233"/>
  <c r="I232"/>
  <c r="H232"/>
  <c r="G232"/>
  <c r="F232"/>
  <c r="E232"/>
  <c r="I230"/>
  <c r="H230"/>
  <c r="G230"/>
  <c r="F230"/>
  <c r="E230"/>
  <c r="I229"/>
  <c r="H229"/>
  <c r="G229"/>
  <c r="F229"/>
  <c r="E229"/>
  <c r="I228"/>
  <c r="H228"/>
  <c r="G228"/>
  <c r="F228"/>
  <c r="E228"/>
  <c r="I227"/>
  <c r="H227"/>
  <c r="F227"/>
  <c r="E227"/>
  <c r="I225"/>
  <c r="I26" s="1"/>
  <c r="H225"/>
  <c r="H52" s="1"/>
  <c r="G225"/>
  <c r="G52" s="1"/>
  <c r="F225"/>
  <c r="F52" s="1"/>
  <c r="E225"/>
  <c r="E52" s="1"/>
  <c r="I224"/>
  <c r="H224"/>
  <c r="H51" s="1"/>
  <c r="G224"/>
  <c r="G51" s="1"/>
  <c r="F224"/>
  <c r="F25" s="1"/>
  <c r="E224"/>
  <c r="E25" s="1"/>
  <c r="I223"/>
  <c r="H223"/>
  <c r="G223"/>
  <c r="G50" s="1"/>
  <c r="F223"/>
  <c r="E223"/>
  <c r="I222"/>
  <c r="H222"/>
  <c r="G222"/>
  <c r="F222"/>
  <c r="E222"/>
  <c r="I220"/>
  <c r="I47" s="1"/>
  <c r="H220"/>
  <c r="H47" s="1"/>
  <c r="G220"/>
  <c r="F220"/>
  <c r="F47" s="1"/>
  <c r="E220"/>
  <c r="I219"/>
  <c r="H219"/>
  <c r="H46" s="1"/>
  <c r="G219"/>
  <c r="G46" s="1"/>
  <c r="F219"/>
  <c r="E219"/>
  <c r="I218"/>
  <c r="H218"/>
  <c r="H45" s="1"/>
  <c r="H19" s="1"/>
  <c r="G218"/>
  <c r="G45" s="1"/>
  <c r="F218"/>
  <c r="E218"/>
  <c r="E45" s="1"/>
  <c r="I217"/>
  <c r="G217"/>
  <c r="F217"/>
  <c r="E217"/>
  <c r="I205"/>
  <c r="H205"/>
  <c r="G205"/>
  <c r="F205"/>
  <c r="E205"/>
  <c r="I200"/>
  <c r="H200"/>
  <c r="G200"/>
  <c r="F200"/>
  <c r="E200"/>
  <c r="J199"/>
  <c r="I195"/>
  <c r="H195"/>
  <c r="G195"/>
  <c r="F195"/>
  <c r="E195"/>
  <c r="L191"/>
  <c r="K191"/>
  <c r="J191"/>
  <c r="I190"/>
  <c r="H190"/>
  <c r="G190"/>
  <c r="F190"/>
  <c r="E190"/>
  <c r="L186"/>
  <c r="K186"/>
  <c r="J186"/>
  <c r="I185"/>
  <c r="H185"/>
  <c r="G185"/>
  <c r="F185"/>
  <c r="E185"/>
  <c r="I181"/>
  <c r="I180" s="1"/>
  <c r="H181"/>
  <c r="H180" s="1"/>
  <c r="G181"/>
  <c r="G180" s="1"/>
  <c r="F181"/>
  <c r="F180" s="1"/>
  <c r="E181"/>
  <c r="E180" s="1"/>
  <c r="I176"/>
  <c r="I175" s="1"/>
  <c r="H176"/>
  <c r="H175" s="1"/>
  <c r="G176"/>
  <c r="G175" s="1"/>
  <c r="F175"/>
  <c r="E175"/>
  <c r="I171"/>
  <c r="I170" s="1"/>
  <c r="H171"/>
  <c r="H170" s="1"/>
  <c r="G171"/>
  <c r="G170" s="1"/>
  <c r="F170"/>
  <c r="E170"/>
  <c r="I166"/>
  <c r="I165" s="1"/>
  <c r="H166"/>
  <c r="G166"/>
  <c r="F165"/>
  <c r="E165"/>
  <c r="I160"/>
  <c r="H160"/>
  <c r="G160"/>
  <c r="F160"/>
  <c r="E160"/>
  <c r="I155"/>
  <c r="H155"/>
  <c r="G155"/>
  <c r="F155"/>
  <c r="E155"/>
  <c r="I150"/>
  <c r="H150"/>
  <c r="G150"/>
  <c r="F150"/>
  <c r="E150"/>
  <c r="G146"/>
  <c r="G145" s="1"/>
  <c r="F146"/>
  <c r="F145" s="1"/>
  <c r="E146"/>
  <c r="E145" s="1"/>
  <c r="I145"/>
  <c r="H145"/>
  <c r="I140"/>
  <c r="H140"/>
  <c r="G140"/>
  <c r="F140"/>
  <c r="E140"/>
  <c r="I139"/>
  <c r="H139"/>
  <c r="G139"/>
  <c r="F139"/>
  <c r="F118" s="1"/>
  <c r="F83" s="1"/>
  <c r="E118"/>
  <c r="J118" s="1"/>
  <c r="I138"/>
  <c r="I117" s="1"/>
  <c r="I82" s="1"/>
  <c r="I79" s="1"/>
  <c r="H138"/>
  <c r="H117" s="1"/>
  <c r="H82" s="1"/>
  <c r="G138"/>
  <c r="F138"/>
  <c r="F117" s="1"/>
  <c r="F82" s="1"/>
  <c r="E138"/>
  <c r="E117" s="1"/>
  <c r="E82" s="1"/>
  <c r="I137"/>
  <c r="H137"/>
  <c r="H60" s="1"/>
  <c r="G137"/>
  <c r="G116" s="1"/>
  <c r="G81" s="1"/>
  <c r="F137"/>
  <c r="F116" s="1"/>
  <c r="F81" s="1"/>
  <c r="E137"/>
  <c r="E116" s="1"/>
  <c r="E81" s="1"/>
  <c r="I136"/>
  <c r="H136"/>
  <c r="G136"/>
  <c r="F136"/>
  <c r="E136"/>
  <c r="F131"/>
  <c r="F130" s="1"/>
  <c r="E131"/>
  <c r="E130" s="1"/>
  <c r="I126"/>
  <c r="J126" s="1"/>
  <c r="H126"/>
  <c r="G126"/>
  <c r="G125" s="1"/>
  <c r="F126"/>
  <c r="F125" s="1"/>
  <c r="E126"/>
  <c r="E125" s="1"/>
  <c r="I121"/>
  <c r="I120" s="1"/>
  <c r="H121"/>
  <c r="H120" s="1"/>
  <c r="G121"/>
  <c r="G120" s="1"/>
  <c r="F121"/>
  <c r="E121"/>
  <c r="E120" s="1"/>
  <c r="G117"/>
  <c r="G82" s="1"/>
  <c r="I110"/>
  <c r="I109" s="1"/>
  <c r="H110"/>
  <c r="H109" s="1"/>
  <c r="G110"/>
  <c r="F109"/>
  <c r="E109"/>
  <c r="I104"/>
  <c r="H104"/>
  <c r="G104"/>
  <c r="F104"/>
  <c r="E104"/>
  <c r="I99"/>
  <c r="H99"/>
  <c r="G99"/>
  <c r="F99"/>
  <c r="E99"/>
  <c r="I94"/>
  <c r="H94"/>
  <c r="G94"/>
  <c r="F94"/>
  <c r="E94"/>
  <c r="I90"/>
  <c r="I89" s="1"/>
  <c r="H90"/>
  <c r="H89" s="1"/>
  <c r="G90"/>
  <c r="G89" s="1"/>
  <c r="F89"/>
  <c r="E89"/>
  <c r="L85"/>
  <c r="K85"/>
  <c r="J85"/>
  <c r="I84"/>
  <c r="H84"/>
  <c r="G84"/>
  <c r="F84"/>
  <c r="E84"/>
  <c r="I78"/>
  <c r="H78"/>
  <c r="H67" s="1"/>
  <c r="G78"/>
  <c r="G67" s="1"/>
  <c r="F78"/>
  <c r="F67" s="1"/>
  <c r="E78"/>
  <c r="I77"/>
  <c r="H77"/>
  <c r="G77"/>
  <c r="G66" s="1"/>
  <c r="F77"/>
  <c r="F66" s="1"/>
  <c r="E77"/>
  <c r="I76"/>
  <c r="I65" s="1"/>
  <c r="H76"/>
  <c r="H65" s="1"/>
  <c r="G76"/>
  <c r="G65" s="1"/>
  <c r="F76"/>
  <c r="E76"/>
  <c r="F75"/>
  <c r="E75"/>
  <c r="I70"/>
  <c r="H70"/>
  <c r="H69" s="1"/>
  <c r="G70"/>
  <c r="G69" s="1"/>
  <c r="F70"/>
  <c r="E70"/>
  <c r="I67"/>
  <c r="E67"/>
  <c r="H62"/>
  <c r="H61"/>
  <c r="H35" s="1"/>
  <c r="I51"/>
  <c r="I50"/>
  <c r="H50"/>
  <c r="F50"/>
  <c r="E50"/>
  <c r="E47"/>
  <c r="E46"/>
  <c r="E44"/>
  <c r="J261" l="1"/>
  <c r="I62"/>
  <c r="I52"/>
  <c r="F51"/>
  <c r="F557"/>
  <c r="G298"/>
  <c r="E300"/>
  <c r="F26"/>
  <c r="I344"/>
  <c r="F338"/>
  <c r="G25"/>
  <c r="I21"/>
  <c r="L546"/>
  <c r="G59"/>
  <c r="E24"/>
  <c r="J236"/>
  <c r="E69"/>
  <c r="E49"/>
  <c r="E57"/>
  <c r="E31" s="1"/>
  <c r="G55"/>
  <c r="F55"/>
  <c r="F29" s="1"/>
  <c r="I56"/>
  <c r="I30" s="1"/>
  <c r="K185"/>
  <c r="F383"/>
  <c r="I438"/>
  <c r="H420"/>
  <c r="G44"/>
  <c r="G18" s="1"/>
  <c r="F69"/>
  <c r="K69" s="1"/>
  <c r="F49"/>
  <c r="F23" s="1"/>
  <c r="H211"/>
  <c r="E21"/>
  <c r="E54"/>
  <c r="I60"/>
  <c r="I34" s="1"/>
  <c r="H26"/>
  <c r="F421"/>
  <c r="F24" s="1"/>
  <c r="H451"/>
  <c r="H425" s="1"/>
  <c r="H424" s="1"/>
  <c r="J218" i="5"/>
  <c r="J217" s="1"/>
  <c r="E357"/>
  <c r="L595"/>
  <c r="E59"/>
  <c r="K182"/>
  <c r="G406"/>
  <c r="J280"/>
  <c r="J511"/>
  <c r="K525"/>
  <c r="F636"/>
  <c r="J560"/>
  <c r="H769"/>
  <c r="H770" s="1"/>
  <c r="I65"/>
  <c r="K162"/>
  <c r="E30"/>
  <c r="H33"/>
  <c r="H405"/>
  <c r="G656"/>
  <c r="G651" s="1"/>
  <c r="G642"/>
  <c r="G33"/>
  <c r="G405"/>
  <c r="E656"/>
  <c r="E635" s="1"/>
  <c r="E53" s="1"/>
  <c r="E642"/>
  <c r="L413"/>
  <c r="F405"/>
  <c r="F33" s="1"/>
  <c r="E33"/>
  <c r="F656"/>
  <c r="F642"/>
  <c r="J72"/>
  <c r="I402"/>
  <c r="I30" s="1"/>
  <c r="J141"/>
  <c r="K461"/>
  <c r="F458"/>
  <c r="F459" s="1"/>
  <c r="H402"/>
  <c r="H30" s="1"/>
  <c r="I79"/>
  <c r="I36" s="1"/>
  <c r="L407"/>
  <c r="J688"/>
  <c r="F406"/>
  <c r="F400"/>
  <c r="I405"/>
  <c r="I33" s="1"/>
  <c r="H656"/>
  <c r="H642"/>
  <c r="I672"/>
  <c r="H59" i="4"/>
  <c r="H33" s="1"/>
  <c r="F59"/>
  <c r="F33" s="1"/>
  <c r="L393"/>
  <c r="I66"/>
  <c r="I49"/>
  <c r="I48" s="1"/>
  <c r="H436"/>
  <c r="I420"/>
  <c r="J420" s="1"/>
  <c r="G422"/>
  <c r="F57"/>
  <c r="F31" s="1"/>
  <c r="I339"/>
  <c r="F213"/>
  <c r="I226"/>
  <c r="E231"/>
  <c r="G303"/>
  <c r="G302" s="1"/>
  <c r="H344"/>
  <c r="H338" s="1"/>
  <c r="G353"/>
  <c r="F61"/>
  <c r="K84"/>
  <c r="F211"/>
  <c r="K211" s="1"/>
  <c r="E60"/>
  <c r="E34" s="1"/>
  <c r="H216"/>
  <c r="H450"/>
  <c r="J460"/>
  <c r="K420"/>
  <c r="J551"/>
  <c r="H427" i="5"/>
  <c r="I427"/>
  <c r="G28"/>
  <c r="G61"/>
  <c r="K609"/>
  <c r="K91"/>
  <c r="L112"/>
  <c r="J266"/>
  <c r="F329"/>
  <c r="F588"/>
  <c r="K588" s="1"/>
  <c r="E640"/>
  <c r="E665"/>
  <c r="J665" s="1"/>
  <c r="G769"/>
  <c r="G755" s="1"/>
  <c r="G756" s="1"/>
  <c r="E52"/>
  <c r="J119"/>
  <c r="G483"/>
  <c r="I532"/>
  <c r="E616"/>
  <c r="J616" s="1"/>
  <c r="K617"/>
  <c r="H636"/>
  <c r="J673"/>
  <c r="E769"/>
  <c r="J810"/>
  <c r="K817"/>
  <c r="G140"/>
  <c r="J162"/>
  <c r="L315"/>
  <c r="L385"/>
  <c r="I399"/>
  <c r="G427"/>
  <c r="E824"/>
  <c r="G636"/>
  <c r="F217"/>
  <c r="G82"/>
  <c r="G39" s="1"/>
  <c r="L375"/>
  <c r="K460"/>
  <c r="K733"/>
  <c r="E719"/>
  <c r="K595"/>
  <c r="H456"/>
  <c r="H455" s="1"/>
  <c r="J465" i="4"/>
  <c r="H374"/>
  <c r="L147" i="5"/>
  <c r="I357"/>
  <c r="J73"/>
  <c r="H357"/>
  <c r="J357" s="1"/>
  <c r="K378"/>
  <c r="J378"/>
  <c r="K371"/>
  <c r="L343"/>
  <c r="L126"/>
  <c r="L294"/>
  <c r="L329"/>
  <c r="G217"/>
  <c r="E23" i="4"/>
  <c r="H44"/>
  <c r="K291"/>
  <c r="K515"/>
  <c r="L551"/>
  <c r="G563"/>
  <c r="G299"/>
  <c r="L126"/>
  <c r="J181"/>
  <c r="E299"/>
  <c r="H300"/>
  <c r="F556"/>
  <c r="G300"/>
  <c r="K126" i="5"/>
  <c r="J469"/>
  <c r="L764"/>
  <c r="E782"/>
  <c r="F782"/>
  <c r="L796"/>
  <c r="I803"/>
  <c r="J817"/>
  <c r="K832"/>
  <c r="E57"/>
  <c r="H55"/>
  <c r="L85"/>
  <c r="I217"/>
  <c r="J359"/>
  <c r="K688"/>
  <c r="G761"/>
  <c r="I64"/>
  <c r="J147"/>
  <c r="L518"/>
  <c r="J672"/>
  <c r="L810"/>
  <c r="J98"/>
  <c r="K315"/>
  <c r="F64"/>
  <c r="F546"/>
  <c r="K783"/>
  <c r="I786"/>
  <c r="K238"/>
  <c r="L266"/>
  <c r="G532"/>
  <c r="E546"/>
  <c r="J581"/>
  <c r="J733"/>
  <c r="F786"/>
  <c r="F825"/>
  <c r="F532"/>
  <c r="K681"/>
  <c r="L762"/>
  <c r="E828"/>
  <c r="F287"/>
  <c r="J681"/>
  <c r="L525"/>
  <c r="J553"/>
  <c r="I755"/>
  <c r="I756" s="1"/>
  <c r="G782"/>
  <c r="F807"/>
  <c r="I824"/>
  <c r="F651"/>
  <c r="F635"/>
  <c r="G32"/>
  <c r="I646"/>
  <c r="I43" s="1"/>
  <c r="I42"/>
  <c r="F772"/>
  <c r="F647"/>
  <c r="E245"/>
  <c r="J602"/>
  <c r="L602"/>
  <c r="K672"/>
  <c r="K281"/>
  <c r="I23"/>
  <c r="I459"/>
  <c r="K703"/>
  <c r="J703"/>
  <c r="J105"/>
  <c r="F245"/>
  <c r="K259"/>
  <c r="J273"/>
  <c r="J413"/>
  <c r="E456"/>
  <c r="K553"/>
  <c r="E42"/>
  <c r="K810"/>
  <c r="E50"/>
  <c r="I82"/>
  <c r="I39" s="1"/>
  <c r="J133"/>
  <c r="E83"/>
  <c r="E40" s="1"/>
  <c r="H246"/>
  <c r="H245" s="1"/>
  <c r="J288"/>
  <c r="J281"/>
  <c r="G357"/>
  <c r="L392"/>
  <c r="I462"/>
  <c r="H458"/>
  <c r="L476"/>
  <c r="L483"/>
  <c r="L490"/>
  <c r="L461"/>
  <c r="L560"/>
  <c r="J595"/>
  <c r="K666"/>
  <c r="L703"/>
  <c r="G786"/>
  <c r="H803"/>
  <c r="K72"/>
  <c r="H84"/>
  <c r="J155"/>
  <c r="J161"/>
  <c r="G79"/>
  <c r="E287"/>
  <c r="K294"/>
  <c r="L330"/>
  <c r="L281" s="1"/>
  <c r="K385"/>
  <c r="L420"/>
  <c r="J505"/>
  <c r="K623"/>
  <c r="I631"/>
  <c r="L726"/>
  <c r="K796"/>
  <c r="G824"/>
  <c r="K73"/>
  <c r="E78"/>
  <c r="E35" s="1"/>
  <c r="J85"/>
  <c r="L105"/>
  <c r="L119"/>
  <c r="L134"/>
  <c r="F76"/>
  <c r="I252"/>
  <c r="I287"/>
  <c r="G287"/>
  <c r="J294"/>
  <c r="J308"/>
  <c r="J315"/>
  <c r="K329"/>
  <c r="K343"/>
  <c r="J358"/>
  <c r="J371"/>
  <c r="J385"/>
  <c r="K420"/>
  <c r="J483"/>
  <c r="J497"/>
  <c r="J460"/>
  <c r="J461"/>
  <c r="J525"/>
  <c r="J609"/>
  <c r="J623"/>
  <c r="H638"/>
  <c r="E636"/>
  <c r="I665"/>
  <c r="K673"/>
  <c r="L681"/>
  <c r="J726"/>
  <c r="L733"/>
  <c r="G639"/>
  <c r="G632" s="1"/>
  <c r="L747"/>
  <c r="J762"/>
  <c r="H771"/>
  <c r="H757" s="1"/>
  <c r="H758" s="1"/>
  <c r="K758" s="1"/>
  <c r="L783"/>
  <c r="J796"/>
  <c r="H824"/>
  <c r="G73"/>
  <c r="L73" s="1"/>
  <c r="G80"/>
  <c r="G37" s="1"/>
  <c r="K112"/>
  <c r="K119"/>
  <c r="K134"/>
  <c r="J182"/>
  <c r="E210"/>
  <c r="J210" s="1"/>
  <c r="G210"/>
  <c r="L210" s="1"/>
  <c r="I210"/>
  <c r="H252"/>
  <c r="F281"/>
  <c r="F280" s="1"/>
  <c r="K280" s="1"/>
  <c r="H287"/>
  <c r="K287" s="1"/>
  <c r="J343"/>
  <c r="L378"/>
  <c r="J392"/>
  <c r="K407"/>
  <c r="F427"/>
  <c r="E462"/>
  <c r="J462" s="1"/>
  <c r="E458"/>
  <c r="E460"/>
  <c r="J539"/>
  <c r="K581"/>
  <c r="I616"/>
  <c r="K616" s="1"/>
  <c r="L623"/>
  <c r="F638"/>
  <c r="I761"/>
  <c r="F757"/>
  <c r="F758" s="1"/>
  <c r="F803"/>
  <c r="K803" s="1"/>
  <c r="L817"/>
  <c r="E550"/>
  <c r="L603"/>
  <c r="L616"/>
  <c r="E641"/>
  <c r="L804"/>
  <c r="J825"/>
  <c r="J831"/>
  <c r="G55"/>
  <c r="K141"/>
  <c r="K217"/>
  <c r="K253"/>
  <c r="L259"/>
  <c r="L273"/>
  <c r="H406"/>
  <c r="L406" s="1"/>
  <c r="G546"/>
  <c r="K602"/>
  <c r="J603"/>
  <c r="K665"/>
  <c r="L672"/>
  <c r="L688"/>
  <c r="K747"/>
  <c r="E761"/>
  <c r="K762"/>
  <c r="J804"/>
  <c r="E55"/>
  <c r="K65"/>
  <c r="L72"/>
  <c r="H64"/>
  <c r="K64" s="1"/>
  <c r="E71"/>
  <c r="L91"/>
  <c r="H140"/>
  <c r="H154"/>
  <c r="J154" s="1"/>
  <c r="L211"/>
  <c r="L218"/>
  <c r="L217" s="1"/>
  <c r="G245"/>
  <c r="K266"/>
  <c r="K273"/>
  <c r="G281"/>
  <c r="G280" s="1"/>
  <c r="L280" s="1"/>
  <c r="K350"/>
  <c r="E364"/>
  <c r="J364" s="1"/>
  <c r="K413"/>
  <c r="J476"/>
  <c r="K483"/>
  <c r="J490"/>
  <c r="H504"/>
  <c r="J504" s="1"/>
  <c r="H546"/>
  <c r="J546" s="1"/>
  <c r="K603"/>
  <c r="L617"/>
  <c r="I637"/>
  <c r="J666"/>
  <c r="L673"/>
  <c r="E755"/>
  <c r="E756" s="1"/>
  <c r="I639"/>
  <c r="I632" s="1"/>
  <c r="I78"/>
  <c r="I77" s="1"/>
  <c r="H35"/>
  <c r="H34" s="1"/>
  <c r="L162"/>
  <c r="L175"/>
  <c r="H77"/>
  <c r="K175"/>
  <c r="J175"/>
  <c r="L161"/>
  <c r="G78"/>
  <c r="F161"/>
  <c r="K161" s="1"/>
  <c r="F78"/>
  <c r="F77" s="1"/>
  <c r="G19" i="4"/>
  <c r="K385"/>
  <c r="K388"/>
  <c r="G75"/>
  <c r="I383"/>
  <c r="J185"/>
  <c r="F440"/>
  <c r="L460"/>
  <c r="J490"/>
  <c r="L120"/>
  <c r="J121"/>
  <c r="H383"/>
  <c r="E298"/>
  <c r="G213"/>
  <c r="F231"/>
  <c r="G341"/>
  <c r="E429"/>
  <c r="K542"/>
  <c r="K121"/>
  <c r="G131"/>
  <c r="L190"/>
  <c r="J291"/>
  <c r="H429"/>
  <c r="J180"/>
  <c r="J222"/>
  <c r="K379"/>
  <c r="K470"/>
  <c r="F437"/>
  <c r="L465"/>
  <c r="I125"/>
  <c r="J125" s="1"/>
  <c r="E135"/>
  <c r="F46"/>
  <c r="F20" s="1"/>
  <c r="H55"/>
  <c r="H29" s="1"/>
  <c r="F60"/>
  <c r="F34" s="1"/>
  <c r="F65"/>
  <c r="I69"/>
  <c r="F74"/>
  <c r="G109"/>
  <c r="J120"/>
  <c r="J139"/>
  <c r="I214"/>
  <c r="F212"/>
  <c r="I213"/>
  <c r="G221"/>
  <c r="I303"/>
  <c r="I302" s="1"/>
  <c r="H312"/>
  <c r="H375"/>
  <c r="L379"/>
  <c r="K384"/>
  <c r="H422"/>
  <c r="H419" s="1"/>
  <c r="I429"/>
  <c r="K441"/>
  <c r="I455"/>
  <c r="K490"/>
  <c r="J546"/>
  <c r="F64"/>
  <c r="E56"/>
  <c r="E30" s="1"/>
  <c r="H57"/>
  <c r="H31" s="1"/>
  <c r="E212"/>
  <c r="H213"/>
  <c r="G26"/>
  <c r="J266"/>
  <c r="F298"/>
  <c r="I299"/>
  <c r="G339"/>
  <c r="E341"/>
  <c r="F375"/>
  <c r="J384"/>
  <c r="J388"/>
  <c r="K446"/>
  <c r="G29"/>
  <c r="J530"/>
  <c r="J70"/>
  <c r="G212"/>
  <c r="I216"/>
  <c r="J256"/>
  <c r="F312"/>
  <c r="I298"/>
  <c r="G348"/>
  <c r="I374"/>
  <c r="I373" s="1"/>
  <c r="E421"/>
  <c r="F427"/>
  <c r="F422"/>
  <c r="I423"/>
  <c r="G455"/>
  <c r="K465"/>
  <c r="J470"/>
  <c r="J475"/>
  <c r="J480"/>
  <c r="H24"/>
  <c r="K261"/>
  <c r="K475"/>
  <c r="E43"/>
  <c r="F21"/>
  <c r="I57"/>
  <c r="I31" s="1"/>
  <c r="I61"/>
  <c r="I35" s="1"/>
  <c r="I131"/>
  <c r="I130" s="1"/>
  <c r="H131"/>
  <c r="H130" s="1"/>
  <c r="F221"/>
  <c r="I25"/>
  <c r="E348"/>
  <c r="F374"/>
  <c r="F373" s="1"/>
  <c r="F378"/>
  <c r="K378" s="1"/>
  <c r="L403"/>
  <c r="G429"/>
  <c r="I451"/>
  <c r="I425" s="1"/>
  <c r="J510"/>
  <c r="J515"/>
  <c r="E557"/>
  <c r="E556" s="1"/>
  <c r="E26"/>
  <c r="G56"/>
  <c r="G30" s="1"/>
  <c r="E55"/>
  <c r="H56"/>
  <c r="H40" s="1"/>
  <c r="G165"/>
  <c r="H212"/>
  <c r="F214"/>
  <c r="E226"/>
  <c r="E340"/>
  <c r="H353"/>
  <c r="F438"/>
  <c r="G451"/>
  <c r="G425" s="1"/>
  <c r="G424" s="1"/>
  <c r="H25"/>
  <c r="F48"/>
  <c r="F56"/>
  <c r="F40" s="1"/>
  <c r="E61"/>
  <c r="E35" s="1"/>
  <c r="E66"/>
  <c r="J84"/>
  <c r="K180"/>
  <c r="J190"/>
  <c r="F216"/>
  <c r="I231"/>
  <c r="E307"/>
  <c r="H298"/>
  <c r="F300"/>
  <c r="L388"/>
  <c r="J441"/>
  <c r="G440"/>
  <c r="F445"/>
  <c r="I445"/>
  <c r="F450"/>
  <c r="K460"/>
  <c r="H49"/>
  <c r="H48" s="1"/>
  <c r="E74"/>
  <c r="E79"/>
  <c r="L217"/>
  <c r="H307"/>
  <c r="F299"/>
  <c r="I300"/>
  <c r="J300" s="1"/>
  <c r="I312"/>
  <c r="F343"/>
  <c r="H339"/>
  <c r="F341"/>
  <c r="H348"/>
  <c r="F348"/>
  <c r="I348"/>
  <c r="E374"/>
  <c r="E373" s="1"/>
  <c r="E383"/>
  <c r="K393"/>
  <c r="H415"/>
  <c r="L415" s="1"/>
  <c r="I421"/>
  <c r="I24" s="1"/>
  <c r="L542"/>
  <c r="G535"/>
  <c r="E64"/>
  <c r="G74"/>
  <c r="F120"/>
  <c r="K120" s="1"/>
  <c r="L121"/>
  <c r="E214"/>
  <c r="E213"/>
  <c r="H214"/>
  <c r="H210" s="1"/>
  <c r="G231"/>
  <c r="K266"/>
  <c r="H299"/>
  <c r="F339"/>
  <c r="I353"/>
  <c r="J375"/>
  <c r="J385"/>
  <c r="H435"/>
  <c r="I440"/>
  <c r="F436"/>
  <c r="I437"/>
  <c r="K530"/>
  <c r="J542"/>
  <c r="F541"/>
  <c r="K70"/>
  <c r="L84"/>
  <c r="K181"/>
  <c r="J195"/>
  <c r="I212"/>
  <c r="G214"/>
  <c r="L222"/>
  <c r="E221"/>
  <c r="H231"/>
  <c r="L291"/>
  <c r="I378"/>
  <c r="J378" s="1"/>
  <c r="G417"/>
  <c r="H440"/>
  <c r="G436"/>
  <c r="E438"/>
  <c r="H455"/>
  <c r="I562"/>
  <c r="H43"/>
  <c r="H125"/>
  <c r="L125" s="1"/>
  <c r="E211"/>
  <c r="F297"/>
  <c r="E440"/>
  <c r="L441"/>
  <c r="L475"/>
  <c r="K551"/>
  <c r="E115"/>
  <c r="E114" s="1"/>
  <c r="G135"/>
  <c r="K190"/>
  <c r="K222"/>
  <c r="H226"/>
  <c r="L261"/>
  <c r="E297"/>
  <c r="E296" s="1"/>
  <c r="F307"/>
  <c r="G312"/>
  <c r="E312"/>
  <c r="I343"/>
  <c r="G340"/>
  <c r="G378"/>
  <c r="L378" s="1"/>
  <c r="H410"/>
  <c r="G423"/>
  <c r="L480"/>
  <c r="L510"/>
  <c r="L515"/>
  <c r="F535"/>
  <c r="L69"/>
  <c r="L180"/>
  <c r="E535"/>
  <c r="I556"/>
  <c r="L70"/>
  <c r="H135"/>
  <c r="L181"/>
  <c r="E216"/>
  <c r="J216" s="1"/>
  <c r="L236"/>
  <c r="J332"/>
  <c r="F353"/>
  <c r="G383"/>
  <c r="J403"/>
  <c r="I412"/>
  <c r="G437"/>
  <c r="I436"/>
  <c r="G438"/>
  <c r="F455"/>
  <c r="K480"/>
  <c r="L490"/>
  <c r="K510"/>
  <c r="I541"/>
  <c r="H116"/>
  <c r="H81" s="1"/>
  <c r="H79" s="1"/>
  <c r="K126"/>
  <c r="L185"/>
  <c r="J217"/>
  <c r="G216"/>
  <c r="H221"/>
  <c r="F226"/>
  <c r="L266"/>
  <c r="I59"/>
  <c r="I33" s="1"/>
  <c r="G61"/>
  <c r="G35" s="1"/>
  <c r="E338"/>
  <c r="J393"/>
  <c r="F412"/>
  <c r="F429"/>
  <c r="F435"/>
  <c r="J446"/>
  <c r="E450"/>
  <c r="E455"/>
  <c r="E541"/>
  <c r="I66" i="5"/>
  <c r="E43"/>
  <c r="H74"/>
  <c r="J361"/>
  <c r="K361"/>
  <c r="L361"/>
  <c r="H459"/>
  <c r="H651"/>
  <c r="H635"/>
  <c r="G36"/>
  <c r="G64"/>
  <c r="G66"/>
  <c r="G459"/>
  <c r="E48"/>
  <c r="E17"/>
  <c r="F66"/>
  <c r="G22"/>
  <c r="J287"/>
  <c r="L287"/>
  <c r="E24"/>
  <c r="E66"/>
  <c r="E23"/>
  <c r="E459"/>
  <c r="E772"/>
  <c r="E647"/>
  <c r="E768"/>
  <c r="L588"/>
  <c r="I71"/>
  <c r="I245"/>
  <c r="E427"/>
  <c r="K782"/>
  <c r="L782"/>
  <c r="J782"/>
  <c r="J64"/>
  <c r="K85"/>
  <c r="F84"/>
  <c r="K84" s="1"/>
  <c r="F71"/>
  <c r="E65"/>
  <c r="J65" s="1"/>
  <c r="E37"/>
  <c r="F37"/>
  <c r="F133"/>
  <c r="K210"/>
  <c r="K211"/>
  <c r="J252"/>
  <c r="J253"/>
  <c r="J259"/>
  <c r="L288"/>
  <c r="G322"/>
  <c r="K392"/>
  <c r="E441"/>
  <c r="K463"/>
  <c r="K476"/>
  <c r="K484"/>
  <c r="K490"/>
  <c r="J518"/>
  <c r="J547"/>
  <c r="H550"/>
  <c r="K560"/>
  <c r="I635"/>
  <c r="G638"/>
  <c r="E651"/>
  <c r="E757"/>
  <c r="H761"/>
  <c r="H639"/>
  <c r="K764"/>
  <c r="F769"/>
  <c r="F755" s="1"/>
  <c r="I771"/>
  <c r="I757" s="1"/>
  <c r="J783"/>
  <c r="G803"/>
  <c r="L803" s="1"/>
  <c r="E807"/>
  <c r="K825"/>
  <c r="K827"/>
  <c r="L832"/>
  <c r="L98"/>
  <c r="L308"/>
  <c r="L505"/>
  <c r="L511"/>
  <c r="L539"/>
  <c r="J764"/>
  <c r="E770"/>
  <c r="H772"/>
  <c r="K98"/>
  <c r="L133"/>
  <c r="L154"/>
  <c r="L155"/>
  <c r="E217"/>
  <c r="K308"/>
  <c r="E322"/>
  <c r="L358"/>
  <c r="L359"/>
  <c r="L360"/>
  <c r="L364"/>
  <c r="L463"/>
  <c r="L469"/>
  <c r="K505"/>
  <c r="K511"/>
  <c r="L533"/>
  <c r="K539"/>
  <c r="F550"/>
  <c r="L553"/>
  <c r="L581"/>
  <c r="L589"/>
  <c r="G635"/>
  <c r="E638"/>
  <c r="H640"/>
  <c r="H23" s="1"/>
  <c r="H755"/>
  <c r="F761"/>
  <c r="F763"/>
  <c r="F639" s="1"/>
  <c r="I765"/>
  <c r="I641" s="1"/>
  <c r="L769"/>
  <c r="G771"/>
  <c r="L771" s="1"/>
  <c r="E803"/>
  <c r="J803" s="1"/>
  <c r="G831"/>
  <c r="L831" s="1"/>
  <c r="K133"/>
  <c r="K154"/>
  <c r="K155"/>
  <c r="K358"/>
  <c r="K359"/>
  <c r="K360"/>
  <c r="K364"/>
  <c r="K469"/>
  <c r="K533"/>
  <c r="E763"/>
  <c r="E639" s="1"/>
  <c r="H641"/>
  <c r="G784"/>
  <c r="J360"/>
  <c r="G30"/>
  <c r="J463"/>
  <c r="H532"/>
  <c r="F640"/>
  <c r="H645"/>
  <c r="J769"/>
  <c r="K804"/>
  <c r="I807"/>
  <c r="G828"/>
  <c r="G641" s="1"/>
  <c r="L350"/>
  <c r="L609"/>
  <c r="L665"/>
  <c r="L666"/>
  <c r="F765"/>
  <c r="F641" s="1"/>
  <c r="F824"/>
  <c r="K824" s="1"/>
  <c r="H768"/>
  <c r="K771"/>
  <c r="K831"/>
  <c r="F79" i="4"/>
  <c r="E414"/>
  <c r="E409"/>
  <c r="E18"/>
  <c r="E19"/>
  <c r="K440"/>
  <c r="G338"/>
  <c r="G343"/>
  <c r="F410"/>
  <c r="I424"/>
  <c r="E39"/>
  <c r="H34"/>
  <c r="E411"/>
  <c r="E20"/>
  <c r="H412"/>
  <c r="H21"/>
  <c r="F62"/>
  <c r="G115"/>
  <c r="G130"/>
  <c r="G33"/>
  <c r="H36"/>
  <c r="E59"/>
  <c r="F115"/>
  <c r="F114" s="1"/>
  <c r="F135"/>
  <c r="K217"/>
  <c r="K236"/>
  <c r="K403"/>
  <c r="I415"/>
  <c r="I416"/>
  <c r="G418"/>
  <c r="F425"/>
  <c r="H445"/>
  <c r="I536"/>
  <c r="K546"/>
  <c r="H557"/>
  <c r="H556" s="1"/>
  <c r="I44"/>
  <c r="I45"/>
  <c r="G47"/>
  <c r="J49"/>
  <c r="E51"/>
  <c r="F54"/>
  <c r="I55"/>
  <c r="I29" s="1"/>
  <c r="G57"/>
  <c r="G31" s="1"/>
  <c r="G60"/>
  <c r="G34" s="1"/>
  <c r="E62"/>
  <c r="E36" s="1"/>
  <c r="G64"/>
  <c r="G63" s="1"/>
  <c r="H165"/>
  <c r="I211"/>
  <c r="G227"/>
  <c r="I340"/>
  <c r="E353"/>
  <c r="G363"/>
  <c r="E435"/>
  <c r="E436"/>
  <c r="H437"/>
  <c r="G445"/>
  <c r="H536"/>
  <c r="H541"/>
  <c r="H58"/>
  <c r="E65"/>
  <c r="H66"/>
  <c r="I75"/>
  <c r="I221"/>
  <c r="J221" s="1"/>
  <c r="H297"/>
  <c r="I307"/>
  <c r="J307" s="1"/>
  <c r="I338"/>
  <c r="E343"/>
  <c r="F414"/>
  <c r="G420"/>
  <c r="G421"/>
  <c r="G24" s="1"/>
  <c r="E423"/>
  <c r="E445"/>
  <c r="G541"/>
  <c r="F44"/>
  <c r="F45"/>
  <c r="I46"/>
  <c r="G49"/>
  <c r="H75"/>
  <c r="G374"/>
  <c r="G375"/>
  <c r="L375" s="1"/>
  <c r="H417"/>
  <c r="I422"/>
  <c r="E426"/>
  <c r="E424" s="1"/>
  <c r="E437"/>
  <c r="H438"/>
  <c r="I116"/>
  <c r="G118"/>
  <c r="G83" s="1"/>
  <c r="G79" s="1"/>
  <c r="I135"/>
  <c r="J135" s="1"/>
  <c r="G307"/>
  <c r="H341"/>
  <c r="L384"/>
  <c r="L385"/>
  <c r="L446"/>
  <c r="L470"/>
  <c r="F35"/>
  <c r="I36"/>
  <c r="I15" s="1"/>
  <c r="G62"/>
  <c r="G36" s="1"/>
  <c r="K375" l="1"/>
  <c r="J24"/>
  <c r="F419"/>
  <c r="K419" s="1"/>
  <c r="F411"/>
  <c r="E53"/>
  <c r="E14"/>
  <c r="I297"/>
  <c r="L44"/>
  <c r="G297"/>
  <c r="G296" s="1"/>
  <c r="E419"/>
  <c r="F337"/>
  <c r="K383"/>
  <c r="E48"/>
  <c r="J48" s="1"/>
  <c r="J69"/>
  <c r="G40"/>
  <c r="H115"/>
  <c r="H337"/>
  <c r="I435"/>
  <c r="J435" s="1"/>
  <c r="E38"/>
  <c r="I450"/>
  <c r="H343"/>
  <c r="E28"/>
  <c r="F637" i="5"/>
  <c r="E70"/>
  <c r="E63"/>
  <c r="E62" s="1"/>
  <c r="I23" i="4"/>
  <c r="J23" s="1"/>
  <c r="K125"/>
  <c r="L221"/>
  <c r="J383"/>
  <c r="L383"/>
  <c r="H373"/>
  <c r="K373" s="1"/>
  <c r="E22"/>
  <c r="K400" i="5"/>
  <c r="L400"/>
  <c r="I28"/>
  <c r="I27" s="1"/>
  <c r="F399"/>
  <c r="F28"/>
  <c r="F27" s="1"/>
  <c r="J456"/>
  <c r="L64"/>
  <c r="G770"/>
  <c r="G645"/>
  <c r="G42" s="1"/>
  <c r="I22"/>
  <c r="I14" s="1"/>
  <c r="K546"/>
  <c r="L546"/>
  <c r="L440" i="4"/>
  <c r="K374"/>
  <c r="K44"/>
  <c r="H18"/>
  <c r="L18" s="1"/>
  <c r="L357" i="5"/>
  <c r="K357"/>
  <c r="K77"/>
  <c r="H71"/>
  <c r="H21" s="1"/>
  <c r="G71"/>
  <c r="G557" i="4"/>
  <c r="G556" s="1"/>
  <c r="G562"/>
  <c r="F434"/>
  <c r="G65" i="5"/>
  <c r="L65" s="1"/>
  <c r="G23"/>
  <c r="J246"/>
  <c r="K757"/>
  <c r="E34"/>
  <c r="E644"/>
  <c r="G77"/>
  <c r="L77" s="1"/>
  <c r="K504"/>
  <c r="K246"/>
  <c r="L246"/>
  <c r="L504"/>
  <c r="E77"/>
  <c r="J77" s="1"/>
  <c r="J245"/>
  <c r="L245"/>
  <c r="K245"/>
  <c r="J140"/>
  <c r="K140"/>
  <c r="L140"/>
  <c r="L824"/>
  <c r="J824"/>
  <c r="J78"/>
  <c r="H399"/>
  <c r="H28"/>
  <c r="L84"/>
  <c r="J84"/>
  <c r="K252"/>
  <c r="L252"/>
  <c r="K406"/>
  <c r="G456"/>
  <c r="G462"/>
  <c r="L462" s="1"/>
  <c r="K638"/>
  <c r="E455"/>
  <c r="J455" s="1"/>
  <c r="J771"/>
  <c r="H647"/>
  <c r="H633" s="1"/>
  <c r="F648"/>
  <c r="F45" s="1"/>
  <c r="F44"/>
  <c r="I35"/>
  <c r="L78"/>
  <c r="G35"/>
  <c r="G34" s="1"/>
  <c r="F35"/>
  <c r="K78"/>
  <c r="F296" i="4"/>
  <c r="E210"/>
  <c r="G435"/>
  <c r="L435" s="1"/>
  <c r="K24"/>
  <c r="I115"/>
  <c r="J115" s="1"/>
  <c r="H39"/>
  <c r="E337"/>
  <c r="J541"/>
  <c r="J373"/>
  <c r="H23"/>
  <c r="H22" s="1"/>
  <c r="F210"/>
  <c r="K210" s="1"/>
  <c r="F63"/>
  <c r="H30"/>
  <c r="I296"/>
  <c r="J296" s="1"/>
  <c r="G450"/>
  <c r="E63"/>
  <c r="E15"/>
  <c r="J15" s="1"/>
  <c r="I410"/>
  <c r="G114"/>
  <c r="H32"/>
  <c r="K221"/>
  <c r="H41"/>
  <c r="J440"/>
  <c r="K49"/>
  <c r="G337"/>
  <c r="H434"/>
  <c r="F424"/>
  <c r="F30"/>
  <c r="F14" s="1"/>
  <c r="I58"/>
  <c r="F22"/>
  <c r="J374"/>
  <c r="I41"/>
  <c r="G373"/>
  <c r="I337"/>
  <c r="F58"/>
  <c r="H409"/>
  <c r="K415"/>
  <c r="L49"/>
  <c r="G419"/>
  <c r="L419" s="1"/>
  <c r="G411"/>
  <c r="G20"/>
  <c r="G14" s="1"/>
  <c r="H15"/>
  <c r="H296"/>
  <c r="E412"/>
  <c r="K435"/>
  <c r="F409"/>
  <c r="G24" i="5"/>
  <c r="I758"/>
  <c r="I754"/>
  <c r="H22"/>
  <c r="F24"/>
  <c r="F756"/>
  <c r="F754"/>
  <c r="K755"/>
  <c r="L755"/>
  <c r="H756"/>
  <c r="H754"/>
  <c r="J755"/>
  <c r="L638"/>
  <c r="E406"/>
  <c r="J406" s="1"/>
  <c r="J407"/>
  <c r="E648"/>
  <c r="E44"/>
  <c r="E41" s="1"/>
  <c r="G27"/>
  <c r="E22"/>
  <c r="E14" s="1"/>
  <c r="E632"/>
  <c r="F22"/>
  <c r="F14" s="1"/>
  <c r="F632"/>
  <c r="F70"/>
  <c r="F63"/>
  <c r="F62" s="1"/>
  <c r="G399"/>
  <c r="E633"/>
  <c r="F456"/>
  <c r="F21" s="1"/>
  <c r="F462"/>
  <c r="K462" s="1"/>
  <c r="I70"/>
  <c r="I63"/>
  <c r="I62" s="1"/>
  <c r="I21"/>
  <c r="E754"/>
  <c r="J757"/>
  <c r="E758"/>
  <c r="J758" s="1"/>
  <c r="G14"/>
  <c r="J761"/>
  <c r="K761"/>
  <c r="L761"/>
  <c r="J532"/>
  <c r="K532"/>
  <c r="L532"/>
  <c r="G768"/>
  <c r="L768" s="1"/>
  <c r="G757"/>
  <c r="G772"/>
  <c r="G647"/>
  <c r="J638"/>
  <c r="E631"/>
  <c r="E637"/>
  <c r="E21"/>
  <c r="I24"/>
  <c r="H66"/>
  <c r="J74"/>
  <c r="K74"/>
  <c r="H24"/>
  <c r="L74"/>
  <c r="J768"/>
  <c r="F23"/>
  <c r="F15" s="1"/>
  <c r="F633"/>
  <c r="K640"/>
  <c r="H637"/>
  <c r="L640"/>
  <c r="J640"/>
  <c r="H646"/>
  <c r="H43" s="1"/>
  <c r="H644"/>
  <c r="J645"/>
  <c r="H42"/>
  <c r="H631"/>
  <c r="F645"/>
  <c r="K645" s="1"/>
  <c r="K769"/>
  <c r="F770"/>
  <c r="F768"/>
  <c r="K768" s="1"/>
  <c r="K641"/>
  <c r="L641"/>
  <c r="J641"/>
  <c r="I768"/>
  <c r="I772"/>
  <c r="I647"/>
  <c r="G13" i="4"/>
  <c r="L24"/>
  <c r="I19"/>
  <c r="I13" s="1"/>
  <c r="I39"/>
  <c r="K48"/>
  <c r="G21"/>
  <c r="G41"/>
  <c r="G412"/>
  <c r="G414"/>
  <c r="H411"/>
  <c r="H20"/>
  <c r="H414"/>
  <c r="F43"/>
  <c r="K43" s="1"/>
  <c r="F38"/>
  <c r="F18"/>
  <c r="K23"/>
  <c r="E17"/>
  <c r="G409"/>
  <c r="E41"/>
  <c r="E434"/>
  <c r="L374"/>
  <c r="E410"/>
  <c r="G410"/>
  <c r="I411"/>
  <c r="I419"/>
  <c r="F39"/>
  <c r="F19"/>
  <c r="F13" s="1"/>
  <c r="I64"/>
  <c r="I54"/>
  <c r="I38" s="1"/>
  <c r="I74"/>
  <c r="I210"/>
  <c r="J211"/>
  <c r="E40"/>
  <c r="K445"/>
  <c r="L445"/>
  <c r="G32"/>
  <c r="G58"/>
  <c r="I40"/>
  <c r="I20"/>
  <c r="I14" s="1"/>
  <c r="L216"/>
  <c r="K216"/>
  <c r="F53"/>
  <c r="F28"/>
  <c r="J536"/>
  <c r="I535"/>
  <c r="J535" s="1"/>
  <c r="H114"/>
  <c r="K115"/>
  <c r="L115"/>
  <c r="J36"/>
  <c r="H13"/>
  <c r="G226"/>
  <c r="G211"/>
  <c r="G48"/>
  <c r="L48" s="1"/>
  <c r="G23"/>
  <c r="H54"/>
  <c r="H74"/>
  <c r="K536"/>
  <c r="L536"/>
  <c r="H535"/>
  <c r="E58"/>
  <c r="E33"/>
  <c r="E32" s="1"/>
  <c r="J62"/>
  <c r="L420"/>
  <c r="G43"/>
  <c r="L43" s="1"/>
  <c r="G54"/>
  <c r="H64"/>
  <c r="G39"/>
  <c r="E29"/>
  <c r="E27" s="1"/>
  <c r="I32"/>
  <c r="K541"/>
  <c r="L541"/>
  <c r="I18"/>
  <c r="I43"/>
  <c r="J43" s="1"/>
  <c r="J44"/>
  <c r="J415"/>
  <c r="I409"/>
  <c r="I414"/>
  <c r="J414" s="1"/>
  <c r="F41"/>
  <c r="F36"/>
  <c r="F15" s="1"/>
  <c r="L645" i="5" l="1"/>
  <c r="G631"/>
  <c r="L631" s="1"/>
  <c r="F12" i="4"/>
  <c r="F11" s="1"/>
  <c r="J419"/>
  <c r="I434"/>
  <c r="J210"/>
  <c r="E37"/>
  <c r="E15" i="5"/>
  <c r="I22" i="4"/>
  <c r="J22" s="1"/>
  <c r="L23"/>
  <c r="J58"/>
  <c r="L373"/>
  <c r="K399" i="5"/>
  <c r="E630"/>
  <c r="L399"/>
  <c r="L71"/>
  <c r="H70"/>
  <c r="K70" s="1"/>
  <c r="H63"/>
  <c r="J63" s="1"/>
  <c r="J71"/>
  <c r="K71"/>
  <c r="G63"/>
  <c r="G62" s="1"/>
  <c r="G21"/>
  <c r="G20" s="1"/>
  <c r="G70"/>
  <c r="J32" i="4"/>
  <c r="G434"/>
  <c r="L434" s="1"/>
  <c r="G455" i="5"/>
  <c r="L455" s="1"/>
  <c r="L456"/>
  <c r="H632"/>
  <c r="J632" s="1"/>
  <c r="H27"/>
  <c r="F634"/>
  <c r="F16"/>
  <c r="H648"/>
  <c r="H44"/>
  <c r="H15" s="1"/>
  <c r="I34"/>
  <c r="I13"/>
  <c r="F34"/>
  <c r="H14" i="4"/>
  <c r="K434"/>
  <c r="I114"/>
  <c r="J114" s="1"/>
  <c r="E13"/>
  <c r="H17"/>
  <c r="F37"/>
  <c r="F27"/>
  <c r="H408"/>
  <c r="K409"/>
  <c r="F408"/>
  <c r="J41"/>
  <c r="E408"/>
  <c r="F32"/>
  <c r="E12"/>
  <c r="J637" i="5"/>
  <c r="K637"/>
  <c r="L637"/>
  <c r="J631"/>
  <c r="H630"/>
  <c r="F20"/>
  <c r="J399"/>
  <c r="J400"/>
  <c r="E28"/>
  <c r="E13" s="1"/>
  <c r="J633"/>
  <c r="K633"/>
  <c r="E20"/>
  <c r="I20"/>
  <c r="H14"/>
  <c r="F644"/>
  <c r="K644" s="1"/>
  <c r="F42"/>
  <c r="F41" s="1"/>
  <c r="F631"/>
  <c r="F630" s="1"/>
  <c r="E45"/>
  <c r="E16" s="1"/>
  <c r="E634"/>
  <c r="K754"/>
  <c r="J754"/>
  <c r="J66"/>
  <c r="K66"/>
  <c r="L66"/>
  <c r="G758"/>
  <c r="L758" s="1"/>
  <c r="G754"/>
  <c r="L754" s="1"/>
  <c r="L757"/>
  <c r="I44"/>
  <c r="I648"/>
  <c r="I644"/>
  <c r="I633"/>
  <c r="I630" s="1"/>
  <c r="H13"/>
  <c r="H20"/>
  <c r="G44"/>
  <c r="G648"/>
  <c r="G644"/>
  <c r="J644" s="1"/>
  <c r="G633"/>
  <c r="L633" s="1"/>
  <c r="F455"/>
  <c r="K455" s="1"/>
  <c r="K456"/>
  <c r="I408" i="4"/>
  <c r="J409"/>
  <c r="G53"/>
  <c r="G28"/>
  <c r="G27" s="1"/>
  <c r="G15"/>
  <c r="G17"/>
  <c r="K64"/>
  <c r="L64"/>
  <c r="H63"/>
  <c r="K535"/>
  <c r="L535"/>
  <c r="G210"/>
  <c r="L210" s="1"/>
  <c r="L211"/>
  <c r="F17"/>
  <c r="I17"/>
  <c r="J17" s="1"/>
  <c r="J18"/>
  <c r="K114"/>
  <c r="L114"/>
  <c r="G38"/>
  <c r="G37" s="1"/>
  <c r="G22"/>
  <c r="L22" s="1"/>
  <c r="K22"/>
  <c r="I37"/>
  <c r="J38"/>
  <c r="H53"/>
  <c r="H38"/>
  <c r="H28"/>
  <c r="I63"/>
  <c r="J63" s="1"/>
  <c r="J64"/>
  <c r="I53"/>
  <c r="I28"/>
  <c r="I27" s="1"/>
  <c r="K414"/>
  <c r="L414"/>
  <c r="G408"/>
  <c r="L409"/>
  <c r="K18"/>
  <c r="J434"/>
  <c r="J37" l="1"/>
  <c r="E12" i="5"/>
  <c r="K17" i="4"/>
  <c r="G630" i="5"/>
  <c r="L630" s="1"/>
  <c r="K632"/>
  <c r="L17" i="4"/>
  <c r="H62" i="5"/>
  <c r="K62" s="1"/>
  <c r="L70"/>
  <c r="K63"/>
  <c r="J70"/>
  <c r="G13"/>
  <c r="L63"/>
  <c r="K408" i="4"/>
  <c r="L632" i="5"/>
  <c r="H45"/>
  <c r="H16" s="1"/>
  <c r="H634"/>
  <c r="K634" s="1"/>
  <c r="K631"/>
  <c r="H41"/>
  <c r="J408" i="4"/>
  <c r="E11"/>
  <c r="L408"/>
  <c r="G41" i="5"/>
  <c r="G15"/>
  <c r="J630"/>
  <c r="L644"/>
  <c r="G45"/>
  <c r="G16" s="1"/>
  <c r="G634"/>
  <c r="H12"/>
  <c r="E27"/>
  <c r="K630"/>
  <c r="I15"/>
  <c r="I12" s="1"/>
  <c r="I41"/>
  <c r="I45"/>
  <c r="I16" s="1"/>
  <c r="I634"/>
  <c r="F13"/>
  <c r="H27" i="4"/>
  <c r="H12"/>
  <c r="K63"/>
  <c r="L63"/>
  <c r="K38"/>
  <c r="L38"/>
  <c r="H37"/>
  <c r="I12"/>
  <c r="G12"/>
  <c r="G11" s="1"/>
  <c r="L62" i="5" l="1"/>
  <c r="J62"/>
  <c r="G12"/>
  <c r="L634"/>
  <c r="J634"/>
  <c r="F12"/>
  <c r="K37" i="4"/>
  <c r="L37"/>
  <c r="I11"/>
  <c r="J11" s="1"/>
  <c r="H11"/>
  <c r="K11" l="1"/>
  <c r="L11"/>
</calcChain>
</file>

<file path=xl/sharedStrings.xml><?xml version="1.0" encoding="utf-8"?>
<sst xmlns="http://schemas.openxmlformats.org/spreadsheetml/2006/main" count="1813" uniqueCount="267">
  <si>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</si>
  <si>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</si>
  <si>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</si>
  <si>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</si>
  <si>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</si>
  <si>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</si>
  <si>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</si>
  <si>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</si>
  <si>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Процент исполнения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</si>
  <si>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</si>
  <si>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</si>
  <si>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</si>
  <si>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</si>
  <si>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</si>
  <si>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</si>
  <si>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</si>
  <si>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государственные внебюджетные фонды и иные безвозмездные поступления целевой направленности (прогнозно)</t>
  </si>
  <si>
    <t>в том числе по исполнителям:</t>
  </si>
  <si>
    <t>министерство молодежной политики и спорта Саратовской  области</t>
  </si>
  <si>
    <t>внебюджетные источники (прогнозно)</t>
  </si>
  <si>
    <t>комитет по реализации инвестиционных проектов в строительстве Саратовской области</t>
  </si>
  <si>
    <t>орган местного самоуправления</t>
  </si>
  <si>
    <t>подпрограмма 1 «Физическая культура и спорт»</t>
  </si>
  <si>
    <t>министерство молодежной политики и спорта Саратовской   области</t>
  </si>
  <si>
    <t xml:space="preserve">        Всего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</si>
  <si>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</si>
  <si>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</si>
  <si>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</si>
  <si>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</si>
  <si>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</si>
  <si>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</si>
  <si>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 Обеспечение деятельности управление программ и проектов ГАУ "Управление спортивными мероприятиями"</t>
  </si>
  <si>
    <t>Контрольное событие 1.1.7 "Участие Саратовской области в выставке на Международном спортивном форуме "Россия - спортивная держава"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</si>
  <si>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</si>
  <si>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</si>
  <si>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>Контрольное событие 1.2.1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</si>
  <si>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</si>
  <si>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</si>
  <si>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</si>
  <si>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</si>
  <si>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 xml:space="preserve">Контрольное событие 1.3.2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</si>
  <si>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1.3.3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</si>
  <si>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</si>
  <si>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</si>
  <si>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</si>
  <si>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</si>
  <si>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</si>
  <si>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министерство молодежной политики и спорта  Саратовской  области</t>
  </si>
  <si>
    <t>Контрольное событие 1.6.2 Социальная поддержка детей-сирот и детей, оставшихся без попечения родителей</t>
  </si>
  <si>
    <t>Контрольное событие 1.6.3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</si>
  <si>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1.6.4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</si>
  <si>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</si>
  <si>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</si>
  <si>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Выплата  специальных стипендий спортсменам - инвалидам за спортивные достижения"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</si>
  <si>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</si>
  <si>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</si>
  <si>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</si>
  <si>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</si>
  <si>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</si>
  <si>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</si>
  <si>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1.21 Создание условий для предоставления государственных услуг населению в сфере физической культуры и спорта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</si>
  <si>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</si>
  <si>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1.1.2 "Организация и проведение физкультурных и спортивно-массовых мероприятий"</t>
  </si>
  <si>
    <t xml:space="preserve"> 1.1.3. Мероприятия информационно-коммуникационной кампании  (в рамках достижения соответствующих задач федерального проекта)</t>
  </si>
  <si>
    <t>1.1.4 "Проведение спортивных соревнований в системе подготовки спортивного резерва (в рамках достижения соответствующих задач федерального проекта)</t>
  </si>
  <si>
    <t>1.1.6 "Приобретение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 нормативное состояние"</t>
  </si>
  <si>
    <t>1.1.7 "Государственная поддержка организаций, входящих в систему спортивной подготовки</t>
  </si>
  <si>
    <t>подпрограмма 2 «Туризм»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</si>
  <si>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</si>
  <si>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Субсидия автономной некоммерческой организации "Туристский информационный центр Саратовской области"</t>
  </si>
  <si>
    <t>контрольное событие 2.2.2. "Имущественный взнос автономной некоммерческой организации "Туристский информационный центр Саратовской области"</t>
  </si>
  <si>
    <t>2.1.1 "Обеспечение поддержки и продвижения событийных мероприятий, возникающих при реализации региональных проектов".</t>
  </si>
  <si>
    <t>2.1.2. Разработка и реализация комплекса мер, направленных на повышение доступности и популяризацию туризма для детей школьного возраста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</si>
  <si>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</si>
  <si>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</si>
  <si>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</si>
  <si>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Организация и проведение мероприятий, по поддержке Российских студенческих отрядов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</si>
  <si>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</si>
  <si>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контрольное событие 3.1.5       "Проведение конкурса для работников образовательных организаций высшего образования Саратовской области за вклад в содействие образованию молодежи, воспитательной работе, научной и научно-технической деятельности"</t>
  </si>
  <si>
    <t xml:space="preserve">оосновное мероприятие 3.2     «Поддержка талантливой молодежи», в том числе </t>
  </si>
  <si>
    <t xml:space="preserve">Предоставление субсидий бюджетным, автономным учреждениям и иным некоммнрческим организациям 
</t>
  </si>
  <si>
    <t>Молодежная премия имени П.А. Столыпина          Социальное обеспечение и иные выплаты населению</t>
  </si>
  <si>
    <t>Премии Губернатора Саратовской области для поддержки талантливой молодежи . Социальное обеспечение и иные выплаты населению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</si>
  <si>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</si>
  <si>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</si>
  <si>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</si>
  <si>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 "Организация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</si>
  <si>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</si>
  <si>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  "Организация и проведение рок фестиваля "Желтая гора"</t>
  </si>
  <si>
    <t>Контрольное событие 3.4.5     "Проведение Школы студенческой весны для участников областного фестиваля "Студенческая весна"                "Организация и проведение фестиваля молодежных сообществ"</t>
  </si>
  <si>
    <t>основное мероприятие 3.5 "Организация работы с молодежью "</t>
  </si>
  <si>
    <t>Основное мероприятие 3.7 Государственная поддержка победителей конкурсов молодежных проектов</t>
  </si>
  <si>
    <t>Основное мероприятие 3.8 Укрепление материально-технической базы учреждений в сфере молодежной политики</t>
  </si>
  <si>
    <t>Региональный проект 3.2 "Социальная активность"</t>
  </si>
  <si>
    <t>3.2.3 "Создание условий для развития и поддержки добровольничества (волонтерства)</t>
  </si>
  <si>
    <t>Региональный проект 3.3 "Развитие системы поддержки молодежи (Молодежь России)" (Саратовская область)</t>
  </si>
  <si>
    <t>3.3.1 "Создание условий для эффективной самореализации молодежи, в то числе развитие инфраструктуры"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</si>
  <si>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</si>
  <si>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 в строительстве Саратовской области, органы местного самоуправления области (по согласованию</t>
  </si>
  <si>
    <t>органы местного самоуправления</t>
  </si>
  <si>
    <t xml:space="preserve">Основное мероприятие 4.3 "Строительство физкультурно-оздоровительных комплексов", в том числе:
</t>
  </si>
  <si>
    <t>Министерство молодежной политики и спорта Саратовской области</t>
  </si>
  <si>
    <t xml:space="preserve">Спортивно-оздоровительный комплекс в г. Саратов </t>
  </si>
  <si>
    <t>Реализация мероприятий по строительству крытых ледовых арен (ледовых дворцов)</t>
  </si>
  <si>
    <t>Основное мероприятие 4.7. "Укрепление материально технической базы государственных учреждений"</t>
  </si>
  <si>
    <t>Контрольное событие 4.7.1 Проведение ремонтных работ по составлению и анализу сметной документации, услуг по техническому надзору за проведением ремонтных работ, приобретение оборудования, инвентаря, мебели, транспортных средств, материалов, проведение монтажных и (или) демонтажных работ, работ по благоустройству, в том числе ремонт асфальтового покрытия, проведение противопожарных и антитеррористических мероприятий государственными учреждениями подведомственных министерству молодежной политики и спорта области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</si>
  <si>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</si>
  <si>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</si>
  <si>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 xml:space="preserve">Основное мероприятие 4.23 "Реконструкция здания МОУ "СОШ им. С.М. Иванова р.п. Турки, ул.Свердлова, здание 5", Строительство плавательного бассейна с переходом и актового зала на 450 мест. Объект: актовый зал на 450 мест, гараж на 5 м/м, хозяйственный блок с овощехранилищем, блочная котельная , пожарные резервуары, септики" </t>
  </si>
  <si>
    <t xml:space="preserve">Основное мероприятие 4.24 Развитие инфраструктуры физической культуры и спорта на территориях муниципальных образований области " </t>
  </si>
  <si>
    <t xml:space="preserve">министерство молодежной политики и спорта Саратовской области, 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</si>
  <si>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</si>
  <si>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комитет по реализации инвестиционных проектов в строительстве Саратовской области 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</si>
  <si>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</si>
  <si>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4.1.2.4.  (Закупка и монтаж оборудования для создания на сельских территриях малых спортивных площадок, монтируемых на открытых площадках или в закрытых помещениях в закрытых помещениях, на которых возможно проводить тестирование населения в соответствии с требованиями Всероссийского физкультурно-спортивного комплекса "Готов к труду и обороне " (ГТО))
</t>
  </si>
  <si>
    <t>министерство молодежной политики и спорта саратовской области</t>
  </si>
  <si>
    <t xml:space="preserve">4.1.4.3 Рконструкция стадиона "Юность", расположенного по адресу : Саратовская область, г. Вольск, ул. Фирстова, 1 "Д"  </t>
  </si>
  <si>
    <t>4.1.4.6 Реконструкция стадиона, расположенного по адресу: г.Ртищево, ул.Железнодорожная 72 "Б"</t>
  </si>
  <si>
    <t>4.2.3 Мероприятия для создания «умной» спортивной площадки (в рамках достижения соответствующих задач федерального проекта)</t>
  </si>
  <si>
    <t>за счет остатка субсидии из федерального бюджета</t>
  </si>
  <si>
    <t xml:space="preserve">министерство молодежной политики, спорта и туризма области, министерство труда и социальной защиты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</si>
  <si>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</si>
  <si>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федеральный бюджет</t>
  </si>
  <si>
    <t>министерство молодежной политики, спорта и туризма области</t>
  </si>
  <si>
    <t>министерство образования области</t>
  </si>
  <si>
    <t>министерство труда и социальной защиты области,
министерство социального развития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</si>
  <si>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</si>
  <si>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</si>
  <si>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</si>
  <si>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</si>
  <si>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министерство труда и социальной защиты области, министерство социального развития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</si>
  <si>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</si>
  <si>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</si>
  <si>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</si>
  <si>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</si>
  <si>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</si>
  <si>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</si>
  <si>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</si>
  <si>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</si>
  <si>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</si>
  <si>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труда и социальной защиты области, 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</si>
  <si>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</si>
  <si>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</si>
  <si>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</si>
  <si>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</si>
  <si>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</si>
  <si>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</si>
  <si>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 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</si>
  <si>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</si>
  <si>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министерство социального развития области министерство труда и социальной защиты области</t>
  </si>
  <si>
    <t>Контрольное событие 1.2.1 "областная конференция "Патриотизм 21 века"</t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</si>
  <si>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</si>
  <si>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</si>
  <si>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</si>
  <si>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</si>
  <si>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</si>
  <si>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</si>
  <si>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</si>
  <si>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</si>
  <si>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</si>
  <si>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</si>
  <si>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</si>
  <si>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министерство молодежной политики, спорта и туризма области,допризывной молодежи"</t>
  </si>
  <si>
    <t>министерство молодежной политики, спорта и туризма области,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</si>
  <si>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</si>
  <si>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</si>
  <si>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</si>
  <si>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</si>
  <si>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</si>
  <si>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акций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</si>
  <si>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</si>
  <si>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</si>
  <si>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</si>
  <si>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</si>
  <si>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 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</si>
  <si>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</si>
  <si>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межрегионального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</si>
  <si>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</si>
  <si>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</si>
  <si>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 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</si>
  <si>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 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</si>
  <si>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</si>
  <si>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</si>
  <si>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плакатов, рисунков, фотографий, видеофильмов)</t>
  </si>
  <si>
    <t>Контрольное событие 1.3.12 "Организация и проведение регионального этапа Всероссийского конкурса среди педагогов образовательных учреждений молодежных, детских и ветеранских общественных организаций в области патриотического 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</si>
  <si>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</si>
  <si>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</si>
  <si>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</si>
  <si>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"Проведение мероприятий, посвященных 100-летию со дня рождения 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</si>
  <si>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</si>
  <si>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</si>
  <si>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</si>
  <si>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"Проведение торжественных мероприятий, посвященных памятным датам России 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</si>
  <si>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</si>
  <si>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</si>
  <si>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</si>
  <si>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патриотических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</si>
  <si>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населения по вопросам 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</si>
  <si>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ветеранских организаций, по вопросам патриотического воспитания граждан"</t>
  </si>
  <si>
    <t>Реализация регионального проекта 1.1 (программы) в целях выполнения задач федерального проекта «Патриотическое воспитание граждан»</t>
  </si>
  <si>
    <t xml:space="preserve">министерство молодежной политики, спорта и туризма области, </t>
  </si>
  <si>
    <t xml:space="preserve">п.1.1.1 Вовлечение в социально активную деятельность детей и молодежи через увеличение охвата патриотическими проектами (в рамках достижения соответствующих задач федерального проекта)    </t>
  </si>
  <si>
    <t xml:space="preserve">п.1.1.2 Создание условий для развития системы межпоколенческого взаимодействия и обеспечения преемственности поколений, поддержки обществен-
ных инициатив и проектов, направленных на гражданское и патриотическое воспитание детей и молодежи (в рамках достижения соответствующих задач федерального проекта)
</t>
  </si>
  <si>
    <t>Подпрограмма 2                           "Военно-патриотическое воспитание граждан"</t>
  </si>
  <si>
    <t>министерство молодежной политики, спорта и туризма области, министерство образования области министерство труда и социальной защиты области, 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</si>
  <si>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</si>
  <si>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</si>
  <si>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труда и социальной защиты области, 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</si>
  <si>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</si>
  <si>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</si>
  <si>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</si>
  <si>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</si>
  <si>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</si>
  <si>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</si>
  <si>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</si>
  <si>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</si>
  <si>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(военно-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</si>
  <si>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</si>
  <si>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</si>
  <si>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</si>
  <si>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</si>
  <si>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</si>
  <si>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</si>
  <si>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</si>
  <si>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Контрольное событие 2.1.17 Закупка  учебно-практического оборудования и материальной базы для обеспечения деятельности, создания и функционирования учебно-методического центра военно-патриотического воспитания молодежи "Авангард"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</si>
  <si>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</si>
  <si>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труда и социальной защиты области, 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</si>
  <si>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Армия"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</si>
  <si>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</si>
  <si>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</si>
  <si>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Министерство социального развития области, комитет социального обслуживания населения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</si>
  <si>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</si>
  <si>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r>
      <rPr>
        <sz val="12"/>
        <color indexed="8"/>
        <rFont val="PT Astra Serif"/>
        <family val="1"/>
        <charset val="204"/>
      </rPr>
      <t xml:space="preserve">министерство образования области </t>
    </r>
  </si>
  <si>
    <t>Приложение к письму № ______________ от "____"______________2023г.</t>
  </si>
  <si>
    <r>
      <t xml:space="preserve">основное мероприятие 1.7 </t>
    </r>
    <r>
      <rPr>
        <b/>
        <sz val="11"/>
        <color indexed="8"/>
        <rFont val="PT Astra Serif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</si>
  <si>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Ответственный исполнитель, соисполнитель, участник государственной программы (соисполнитель подпрограммы) плательщик (далее-исполнитель)</t>
  </si>
  <si>
    <t xml:space="preserve">Исполнено </t>
  </si>
  <si>
    <t>кассовое исполнение</t>
  </si>
  <si>
    <t>фактическое исполнение</t>
  </si>
  <si>
    <t>№ п/п</t>
  </si>
  <si>
    <t xml:space="preserve">фактическое исполнение (гр. 8 / гр. 4)
</t>
  </si>
  <si>
    <t xml:space="preserve">кассовое исполнение (гр. 7 / гр. 5)
</t>
  </si>
  <si>
    <t xml:space="preserve">кассовое исполнение (гр. 7 / гр. 6)
</t>
  </si>
  <si>
    <t>Контрольное событие 1.3.11 "Проведение в организациях социального обслуживания населения фестиваля самодеятельности творческих коллективов "Пою тебе моя Россия…"</t>
  </si>
  <si>
    <t>Государственная программа Саратовской области «Патриотическое воспитание граждан в Саратовской области»</t>
  </si>
  <si>
    <t>за 3 квартал 2023 года</t>
  </si>
  <si>
    <t xml:space="preserve">фактическое исполнение (гр. 7 / гр. 4)
</t>
  </si>
  <si>
    <t>министерство образования области, министерство молодежной политики, спорта и туризма области</t>
  </si>
  <si>
    <t>п.1.1.4.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(в рамках достижения соответствующих задач федерального проекта)</t>
  </si>
  <si>
    <t xml:space="preserve">п 1.1.5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(в рамках достижения соответствующих задач федерального проекта) </t>
  </si>
  <si>
    <t>организации области (по согласованию)</t>
  </si>
  <si>
    <t>государственные внебюджетные фонды и иные безвозмездные поступления целевой направленности  (прогнозно)</t>
  </si>
  <si>
    <t>Региональный проект 2.1 "Повышение доступности туристических продуктов" в рамках федерального проекта "Повышение доступности туристических продуктов" (далее федеральный проект)</t>
  </si>
  <si>
    <t xml:space="preserve">о расходах на реализацию государственной программы "Развитие физической культуры, спорта, туризма и молодежной политики"  </t>
  </si>
  <si>
    <t xml:space="preserve">о расходах на реализацию государственной программы "Патриотическое воспитание граждан в Саратовской области"  </t>
  </si>
  <si>
    <t>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для центров внешкольного спорта</t>
  </si>
  <si>
    <t>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</si>
  <si>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>4.1.2  Оснащение объектов спортивной инфраструктуры спортивно-технологическим оборудованием:</t>
  </si>
  <si>
    <t xml:space="preserve"> Региональный проект 4.2 "Бизнес - спринт (я выбираю спорт)</t>
  </si>
  <si>
    <t>Строительство многофункционального физкультурного комплекса в ЗАТО Светлый Саратовской области</t>
  </si>
  <si>
    <t xml:space="preserve">министерство культуры области
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</si>
  <si>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министерство культуры области, комитет по реализации инвестиционных проектов в строительстве Саратовской области, орган местного самоуправления  </t>
  </si>
  <si>
    <t>министерство труда и социальной защиты области</t>
  </si>
  <si>
    <t>министерство молодежной политики и спорта области, министерство труда и социальной защиты области</t>
  </si>
  <si>
    <t>подпрограмма 3 «Молодежная политика»</t>
  </si>
  <si>
    <t>Региональный проект «Развитие туристической инфраструктуры (Саратовская область)» (в целях реализации федерального проекта «Развитие туристической инфраструктуры»)</t>
  </si>
  <si>
    <t>Контрольное событие 1.6.1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</si>
</sst>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 applyAlignment="1"/>
    <xf numFmtId="0" fontId="4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1" fillId="0" borderId="1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165" fontId="10" fillId="0" borderId="1" xfId="0" applyNumberFormat="1" applyFont="1" applyFill="1" applyBorder="1"/>
    <xf numFmtId="165" fontId="10" fillId="0" borderId="1" xfId="0" applyNumberFormat="1" applyFont="1" applyFill="1" applyBorder="1" applyAlignment="1">
      <alignment vertical="top"/>
    </xf>
    <xf numFmtId="165" fontId="10" fillId="0" borderId="0" xfId="0" applyNumberFormat="1" applyFont="1" applyBorder="1"/>
    <xf numFmtId="165" fontId="10" fillId="0" borderId="0" xfId="0" applyNumberFormat="1" applyFont="1" applyBorder="1" applyAlignment="1">
      <alignment vertical="top"/>
    </xf>
    <xf numFmtId="165" fontId="10" fillId="0" borderId="4" xfId="0" applyNumberFormat="1" applyFont="1" applyBorder="1"/>
    <xf numFmtId="165" fontId="10" fillId="0" borderId="4" xfId="0" applyNumberFormat="1" applyFont="1" applyBorder="1" applyAlignment="1">
      <alignment vertical="top"/>
    </xf>
    <xf numFmtId="165" fontId="10" fillId="0" borderId="0" xfId="0" applyNumberFormat="1" applyFont="1"/>
    <xf numFmtId="165" fontId="10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5" fillId="0" borderId="0" xfId="0" applyNumberFormat="1" applyFont="1"/>
    <xf numFmtId="165" fontId="6" fillId="0" borderId="0" xfId="0" applyNumberFormat="1" applyFont="1" applyAlignment="1">
      <alignment horizontal="center"/>
    </xf>
    <xf numFmtId="165" fontId="5" fillId="0" borderId="0" xfId="0" applyNumberFormat="1" applyFont="1" applyBorder="1" applyAlignment="1"/>
    <xf numFmtId="165" fontId="5" fillId="0" borderId="0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2" borderId="0" xfId="0" applyFont="1" applyFill="1"/>
    <xf numFmtId="1" fontId="11" fillId="2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" fontId="13" fillId="2" borderId="4" xfId="0" applyNumberFormat="1" applyFont="1" applyFill="1" applyBorder="1" applyAlignment="1">
      <alignment horizontal="center" vertical="top"/>
    </xf>
    <xf numFmtId="1" fontId="13" fillId="2" borderId="4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left" vertical="top" wrapText="1"/>
    </xf>
    <xf numFmtId="165" fontId="11" fillId="2" borderId="4" xfId="0" applyNumberFormat="1" applyFont="1" applyFill="1" applyBorder="1" applyAlignment="1">
      <alignment horizontal="center" vertical="top" wrapText="1"/>
    </xf>
    <xf numFmtId="165" fontId="13" fillId="2" borderId="4" xfId="0" applyNumberFormat="1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left" wrapText="1"/>
    </xf>
    <xf numFmtId="164" fontId="9" fillId="2" borderId="4" xfId="0" applyNumberFormat="1" applyFont="1" applyFill="1" applyBorder="1" applyAlignment="1">
      <alignment horizontal="left" vertical="top" wrapText="1"/>
    </xf>
    <xf numFmtId="165" fontId="9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 wrapText="1"/>
    </xf>
    <xf numFmtId="164" fontId="14" fillId="2" borderId="4" xfId="0" applyNumberFormat="1" applyFont="1" applyFill="1" applyBorder="1" applyAlignment="1">
      <alignment horizontal="left" vertical="top" wrapText="1"/>
    </xf>
    <xf numFmtId="165" fontId="10" fillId="2" borderId="4" xfId="0" applyNumberFormat="1" applyFont="1" applyFill="1" applyBorder="1" applyAlignment="1">
      <alignment horizontal="center" vertical="top"/>
    </xf>
    <xf numFmtId="164" fontId="2" fillId="2" borderId="0" xfId="0" applyNumberFormat="1" applyFont="1" applyFill="1"/>
    <xf numFmtId="165" fontId="10" fillId="2" borderId="4" xfId="0" applyNumberFormat="1" applyFont="1" applyFill="1" applyBorder="1"/>
    <xf numFmtId="164" fontId="11" fillId="2" borderId="4" xfId="0" applyNumberFormat="1" applyFont="1" applyFill="1" applyBorder="1" applyAlignment="1">
      <alignment horizontal="left" wrapText="1"/>
    </xf>
    <xf numFmtId="0" fontId="2" fillId="2" borderId="0" xfId="0" applyFont="1" applyFill="1" applyAlignment="1"/>
    <xf numFmtId="0" fontId="2" fillId="2" borderId="0" xfId="0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/>
    </xf>
    <xf numFmtId="164" fontId="9" fillId="2" borderId="4" xfId="0" applyNumberFormat="1" applyFont="1" applyFill="1" applyBorder="1" applyAlignment="1">
      <alignment horizontal="center" vertical="top" wrapText="1"/>
    </xf>
    <xf numFmtId="164" fontId="11" fillId="2" borderId="5" xfId="0" applyNumberFormat="1" applyFont="1" applyFill="1" applyBorder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left" vertical="top" wrapText="1"/>
    </xf>
    <xf numFmtId="164" fontId="11" fillId="2" borderId="3" xfId="0" applyNumberFormat="1" applyFont="1" applyFill="1" applyBorder="1" applyAlignment="1">
      <alignment horizontal="left" vertical="top" wrapText="1"/>
    </xf>
    <xf numFmtId="0" fontId="9" fillId="2" borderId="4" xfId="0" applyNumberFormat="1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165" fontId="13" fillId="2" borderId="4" xfId="0" applyNumberFormat="1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5"/>
  <sheetViews>
    <sheetView tabSelected="1" view="pageBreakPreview" zoomScale="60" zoomScaleNormal="70" workbookViewId="0">
      <pane xSplit="2" ySplit="11" topLeftCell="C12" activePane="bottomRight" state="frozen"/>
      <selection pane="topRight" activeCell="C1" sqref="C1"/>
      <selection pane="bottomLeft" activeCell="A14" sqref="A14"/>
      <selection pane="bottomRight" activeCell="D817" sqref="D817"/>
    </sheetView>
  </sheetViews>
  <sheetFormatPr defaultColWidth="16.85546875" defaultRowHeight="15"/>
  <cols>
    <col min="1" max="1" width="6.42578125" style="10" customWidth="1"/>
    <col min="2" max="2" width="32.140625" style="31" customWidth="1"/>
    <col min="3" max="3" width="35.140625" style="36" customWidth="1"/>
    <col min="4" max="4" width="34.42578125" style="39" customWidth="1"/>
    <col min="5" max="9" width="20.7109375" style="15" customWidth="1"/>
    <col min="10" max="11" width="20.7109375" style="16" customWidth="1"/>
    <col min="12" max="12" width="20.7109375" style="17" customWidth="1"/>
    <col min="13" max="16384" width="16.85546875" style="2"/>
  </cols>
  <sheetData>
    <row r="1" spans="1:12" s="1" customFormat="1">
      <c r="A1" s="108" t="s">
        <v>233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5" customHeight="1">
      <c r="A4" s="110" t="s">
        <v>253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5" customHeight="1">
      <c r="A5" s="110" t="s">
        <v>245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>
      <c r="A6" s="8"/>
      <c r="B6" s="29"/>
      <c r="C6" s="34"/>
      <c r="D6" s="37"/>
      <c r="E6" s="11"/>
      <c r="F6" s="11"/>
      <c r="G6" s="11"/>
      <c r="H6" s="11"/>
      <c r="I6" s="11"/>
      <c r="J6" s="12"/>
      <c r="K6" s="12"/>
      <c r="L6" s="18" t="s">
        <v>2</v>
      </c>
    </row>
    <row r="7" spans="1:12" s="48" customFormat="1" ht="51" customHeight="1">
      <c r="A7" s="100" t="s">
        <v>239</v>
      </c>
      <c r="B7" s="93" t="s">
        <v>3</v>
      </c>
      <c r="C7" s="96" t="s">
        <v>235</v>
      </c>
      <c r="D7" s="93" t="s">
        <v>4</v>
      </c>
      <c r="E7" s="99" t="s">
        <v>5</v>
      </c>
      <c r="F7" s="99" t="s">
        <v>6</v>
      </c>
      <c r="G7" s="99" t="s">
        <v>7</v>
      </c>
      <c r="H7" s="99" t="s">
        <v>236</v>
      </c>
      <c r="I7" s="99"/>
      <c r="J7" s="91" t="s">
        <v>8</v>
      </c>
      <c r="K7" s="91"/>
      <c r="L7" s="91"/>
    </row>
    <row r="8" spans="1:12" s="48" customFormat="1">
      <c r="A8" s="100"/>
      <c r="B8" s="94"/>
      <c r="C8" s="97"/>
      <c r="D8" s="94"/>
      <c r="E8" s="99"/>
      <c r="F8" s="99"/>
      <c r="G8" s="99"/>
      <c r="H8" s="99" t="s">
        <v>237</v>
      </c>
      <c r="I8" s="99" t="s">
        <v>238</v>
      </c>
      <c r="J8" s="92" t="s">
        <v>246</v>
      </c>
      <c r="K8" s="92" t="s">
        <v>241</v>
      </c>
      <c r="L8" s="92" t="s">
        <v>242</v>
      </c>
    </row>
    <row r="9" spans="1:12" s="48" customFormat="1">
      <c r="A9" s="100"/>
      <c r="B9" s="94"/>
      <c r="C9" s="97"/>
      <c r="D9" s="94"/>
      <c r="E9" s="99"/>
      <c r="F9" s="99"/>
      <c r="G9" s="99"/>
      <c r="H9" s="99"/>
      <c r="I9" s="99"/>
      <c r="J9" s="92"/>
      <c r="K9" s="92"/>
      <c r="L9" s="92"/>
    </row>
    <row r="10" spans="1:12" s="48" customFormat="1">
      <c r="A10" s="100"/>
      <c r="B10" s="95"/>
      <c r="C10" s="98"/>
      <c r="D10" s="95"/>
      <c r="E10" s="99"/>
      <c r="F10" s="99"/>
      <c r="G10" s="99"/>
      <c r="H10" s="99"/>
      <c r="I10" s="99"/>
      <c r="J10" s="92"/>
      <c r="K10" s="92"/>
      <c r="L10" s="92"/>
    </row>
    <row r="11" spans="1:12" s="48" customForma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9">
        <v>10</v>
      </c>
      <c r="K11" s="49">
        <v>11</v>
      </c>
      <c r="L11" s="50">
        <v>12</v>
      </c>
    </row>
    <row r="12" spans="1:12" s="48" customFormat="1" ht="28.5" customHeight="1">
      <c r="A12" s="67">
        <v>1</v>
      </c>
      <c r="B12" s="68" t="s">
        <v>9</v>
      </c>
      <c r="C12" s="87" t="s">
        <v>261</v>
      </c>
      <c r="D12" s="51" t="s">
        <v>10</v>
      </c>
      <c r="E12" s="52">
        <f>E13+E15+E17+E18</f>
        <v>2187858.7000000002</v>
      </c>
      <c r="F12" s="52">
        <f t="shared" ref="F12:G12" si="0">F13+F15+F17+F18</f>
        <v>2978417.9999999995</v>
      </c>
      <c r="G12" s="52">
        <f t="shared" si="0"/>
        <v>2977213.9</v>
      </c>
      <c r="H12" s="52">
        <f>H13+H15+H17+H18</f>
        <v>1723085.7</v>
      </c>
      <c r="I12" s="52">
        <f>I13+I15+I17+I18</f>
        <v>1228859</v>
      </c>
      <c r="J12" s="53">
        <f t="shared" ref="J12:J18" si="1">H12/E12*100</f>
        <v>78.756717698450998</v>
      </c>
      <c r="K12" s="53">
        <f t="shared" ref="K12:K18" si="2">H12/F12*100</f>
        <v>57.852380021877394</v>
      </c>
      <c r="L12" s="53">
        <f t="shared" ref="L12:L18" si="3">H12/F12*100</f>
        <v>57.852380021877394</v>
      </c>
    </row>
    <row r="13" spans="1:12" s="48" customFormat="1" ht="18.75" customHeight="1">
      <c r="A13" s="67"/>
      <c r="B13" s="68"/>
      <c r="C13" s="87"/>
      <c r="D13" s="51" t="s">
        <v>11</v>
      </c>
      <c r="E13" s="52">
        <f>E21+E35+E42+E28</f>
        <v>1938567.9</v>
      </c>
      <c r="F13" s="52">
        <f t="shared" ref="F13:I16" si="4">F21+F35+F42+F28</f>
        <v>2727322.6999999997</v>
      </c>
      <c r="G13" s="52">
        <f t="shared" si="4"/>
        <v>2726118.6</v>
      </c>
      <c r="H13" s="52">
        <f t="shared" si="4"/>
        <v>1617952.7</v>
      </c>
      <c r="I13" s="52">
        <f>I21+I35+I42+I28</f>
        <v>1162191.8999999999</v>
      </c>
      <c r="J13" s="53">
        <f t="shared" si="1"/>
        <v>83.461234450441481</v>
      </c>
      <c r="K13" s="53">
        <f t="shared" si="2"/>
        <v>59.323845322740873</v>
      </c>
      <c r="L13" s="53">
        <f t="shared" si="3"/>
        <v>59.323845322740873</v>
      </c>
    </row>
    <row r="14" spans="1:12" s="48" customFormat="1" ht="45">
      <c r="A14" s="67"/>
      <c r="B14" s="68"/>
      <c r="C14" s="87"/>
      <c r="D14" s="54" t="s">
        <v>12</v>
      </c>
      <c r="E14" s="52">
        <f>E22+E36+E43+E29</f>
        <v>300563.40000000002</v>
      </c>
      <c r="F14" s="52">
        <f t="shared" si="4"/>
        <v>1802.9</v>
      </c>
      <c r="G14" s="52">
        <f t="shared" si="4"/>
        <v>1802.9</v>
      </c>
      <c r="H14" s="52">
        <f t="shared" si="4"/>
        <v>146246.1</v>
      </c>
      <c r="I14" s="52">
        <f t="shared" si="4"/>
        <v>1434.4</v>
      </c>
      <c r="J14" s="53">
        <f t="shared" si="1"/>
        <v>48.657321550128856</v>
      </c>
      <c r="K14" s="53">
        <f t="shared" si="2"/>
        <v>8111.7144600366073</v>
      </c>
      <c r="L14" s="53">
        <f t="shared" si="3"/>
        <v>8111.7144600366073</v>
      </c>
    </row>
    <row r="15" spans="1:12" s="48" customFormat="1" ht="30">
      <c r="A15" s="67"/>
      <c r="B15" s="68"/>
      <c r="C15" s="87"/>
      <c r="D15" s="51" t="s">
        <v>13</v>
      </c>
      <c r="E15" s="52">
        <f>E23+E37+E44+E30</f>
        <v>162527.70000000001</v>
      </c>
      <c r="F15" s="52">
        <f t="shared" si="4"/>
        <v>165095.29999999999</v>
      </c>
      <c r="G15" s="52">
        <f t="shared" si="4"/>
        <v>165095.29999999999</v>
      </c>
      <c r="H15" s="52">
        <f t="shared" si="4"/>
        <v>80155.5</v>
      </c>
      <c r="I15" s="52">
        <f t="shared" si="4"/>
        <v>66667.100000000006</v>
      </c>
      <c r="J15" s="53">
        <f t="shared" si="1"/>
        <v>49.318054706982252</v>
      </c>
      <c r="K15" s="53">
        <f t="shared" si="2"/>
        <v>48.551049000183532</v>
      </c>
      <c r="L15" s="53">
        <f t="shared" si="3"/>
        <v>48.551049000183532</v>
      </c>
    </row>
    <row r="16" spans="1:12" s="48" customFormat="1" ht="30" customHeight="1">
      <c r="A16" s="67"/>
      <c r="B16" s="68"/>
      <c r="C16" s="87"/>
      <c r="D16" s="54" t="s">
        <v>14</v>
      </c>
      <c r="E16" s="52">
        <f>E24+E38+E45+E31</f>
        <v>66605.399999999994</v>
      </c>
      <c r="F16" s="52">
        <f t="shared" si="4"/>
        <v>66605.399999999994</v>
      </c>
      <c r="G16" s="52">
        <f t="shared" si="4"/>
        <v>66605.399999999994</v>
      </c>
      <c r="H16" s="52">
        <f>H24+H38+H45+H31</f>
        <v>63335.199999999997</v>
      </c>
      <c r="I16" s="52">
        <f t="shared" si="4"/>
        <v>49846.8</v>
      </c>
      <c r="J16" s="53">
        <f t="shared" si="1"/>
        <v>95.090187882664168</v>
      </c>
      <c r="K16" s="53">
        <f t="shared" si="2"/>
        <v>95.090187882664168</v>
      </c>
      <c r="L16" s="53">
        <f t="shared" si="3"/>
        <v>95.090187882664168</v>
      </c>
    </row>
    <row r="17" spans="1:12" s="48" customFormat="1" ht="21.75" customHeight="1">
      <c r="A17" s="67"/>
      <c r="B17" s="68"/>
      <c r="C17" s="87"/>
      <c r="D17" s="51" t="s">
        <v>15</v>
      </c>
      <c r="E17" s="52">
        <f>E53</f>
        <v>763.1</v>
      </c>
      <c r="F17" s="52">
        <f t="shared" ref="F17:I17" si="5">F53</f>
        <v>0</v>
      </c>
      <c r="G17" s="52">
        <f t="shared" si="5"/>
        <v>0</v>
      </c>
      <c r="H17" s="52">
        <f t="shared" si="5"/>
        <v>0</v>
      </c>
      <c r="I17" s="52">
        <f t="shared" si="5"/>
        <v>0</v>
      </c>
      <c r="J17" s="53">
        <f t="shared" si="1"/>
        <v>0</v>
      </c>
      <c r="K17" s="53" t="e">
        <f t="shared" si="2"/>
        <v>#DIV/0!</v>
      </c>
      <c r="L17" s="53" t="e">
        <f t="shared" si="3"/>
        <v>#DIV/0!</v>
      </c>
    </row>
    <row r="18" spans="1:12" s="48" customFormat="1" ht="60" customHeight="1">
      <c r="A18" s="67"/>
      <c r="B18" s="68"/>
      <c r="C18" s="87"/>
      <c r="D18" s="51" t="s">
        <v>16</v>
      </c>
      <c r="E18" s="52">
        <f>E26</f>
        <v>86000</v>
      </c>
      <c r="F18" s="52">
        <f t="shared" ref="F18:I18" si="6">F26</f>
        <v>86000</v>
      </c>
      <c r="G18" s="52">
        <f t="shared" si="6"/>
        <v>86000</v>
      </c>
      <c r="H18" s="52">
        <f t="shared" si="6"/>
        <v>24977.5</v>
      </c>
      <c r="I18" s="52">
        <f t="shared" si="6"/>
        <v>0</v>
      </c>
      <c r="J18" s="53">
        <f t="shared" si="1"/>
        <v>29.043604651162791</v>
      </c>
      <c r="K18" s="53">
        <f t="shared" si="2"/>
        <v>29.043604651162791</v>
      </c>
      <c r="L18" s="53">
        <f t="shared" si="3"/>
        <v>29.043604651162791</v>
      </c>
    </row>
    <row r="19" spans="1:12" s="48" customFormat="1" ht="15" customHeight="1">
      <c r="A19" s="67"/>
      <c r="B19" s="68"/>
      <c r="C19" s="111" t="s">
        <v>17</v>
      </c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s="48" customFormat="1">
      <c r="A20" s="67"/>
      <c r="B20" s="68"/>
      <c r="C20" s="82" t="s">
        <v>18</v>
      </c>
      <c r="D20" s="51" t="s">
        <v>10</v>
      </c>
      <c r="E20" s="52">
        <f>E21+E23+E25+E26</f>
        <v>1765758.6999999997</v>
      </c>
      <c r="F20" s="52">
        <f>F21+F23+F25+F26</f>
        <v>2335141.2999999998</v>
      </c>
      <c r="G20" s="52">
        <f>G21+G23+G25+G26</f>
        <v>2334819.1</v>
      </c>
      <c r="H20" s="52">
        <f>H21+H23+H25+H26</f>
        <v>1544834.2999999998</v>
      </c>
      <c r="I20" s="52">
        <f>I21+I23+I25+I26</f>
        <v>1195143.7999999998</v>
      </c>
      <c r="J20" s="53">
        <f>H20/E20*100</f>
        <v>87.488415036550577</v>
      </c>
      <c r="K20" s="53">
        <f>H20/F20*100</f>
        <v>66.155923840668649</v>
      </c>
      <c r="L20" s="53">
        <f>H20/F20*100</f>
        <v>66.155923840668649</v>
      </c>
    </row>
    <row r="21" spans="1:12" s="48" customFormat="1">
      <c r="A21" s="67"/>
      <c r="B21" s="68"/>
      <c r="C21" s="82"/>
      <c r="D21" s="55" t="s">
        <v>11</v>
      </c>
      <c r="E21" s="56">
        <f>E71+E456+E638</f>
        <v>1613153.2999999998</v>
      </c>
      <c r="F21" s="56">
        <f>F71+F456+F638</f>
        <v>2182535.9</v>
      </c>
      <c r="G21" s="56">
        <f>G71+G456+G638</f>
        <v>2182213.7000000002</v>
      </c>
      <c r="H21" s="56">
        <f>H71+H456+H638</f>
        <v>1456521.5999999999</v>
      </c>
      <c r="I21" s="56">
        <f>I71+I456+I638</f>
        <v>1145296.9999999998</v>
      </c>
      <c r="J21" s="53">
        <f>H21/E21*100</f>
        <v>90.290340043937547</v>
      </c>
      <c r="K21" s="53">
        <f>H21/F21*100</f>
        <v>66.735287149228554</v>
      </c>
      <c r="L21" s="53">
        <f>H21/G21*100</f>
        <v>66.745140496551727</v>
      </c>
    </row>
    <row r="22" spans="1:12" s="48" customFormat="1" ht="30">
      <c r="A22" s="67"/>
      <c r="B22" s="68"/>
      <c r="C22" s="82"/>
      <c r="D22" s="57" t="s">
        <v>12</v>
      </c>
      <c r="E22" s="56">
        <f>E72+E639</f>
        <v>1802.9</v>
      </c>
      <c r="F22" s="56">
        <f>F72+F639</f>
        <v>1802.9</v>
      </c>
      <c r="G22" s="56">
        <f>G72+G639</f>
        <v>1802.9</v>
      </c>
      <c r="H22" s="56">
        <f>H72+H639</f>
        <v>1709.9</v>
      </c>
      <c r="I22" s="56">
        <f>I72+I639</f>
        <v>1434.4</v>
      </c>
      <c r="J22" s="53">
        <f>H22/E22*100</f>
        <v>94.841644017971049</v>
      </c>
      <c r="K22" s="53">
        <f>H22/F22*100</f>
        <v>94.841644017971049</v>
      </c>
      <c r="L22" s="53">
        <f>H22/G22*100</f>
        <v>94.841644017971049</v>
      </c>
    </row>
    <row r="23" spans="1:12" s="48" customFormat="1">
      <c r="A23" s="67"/>
      <c r="B23" s="68"/>
      <c r="C23" s="82"/>
      <c r="D23" s="55" t="s">
        <v>13</v>
      </c>
      <c r="E23" s="56">
        <f>E73+E458+E640</f>
        <v>66605.399999999994</v>
      </c>
      <c r="F23" s="56">
        <f>F73+F458+F640</f>
        <v>66605.399999999994</v>
      </c>
      <c r="G23" s="56">
        <f>G73+G458+G640</f>
        <v>66605.399999999994</v>
      </c>
      <c r="H23" s="56">
        <f>H73+H458+H640</f>
        <v>63335.199999999997</v>
      </c>
      <c r="I23" s="56">
        <f>I73+I458+I640</f>
        <v>49846.8</v>
      </c>
      <c r="J23" s="53">
        <f>H23/E23*100</f>
        <v>95.090187882664168</v>
      </c>
      <c r="K23" s="53">
        <f>H23/F23*100</f>
        <v>95.090187882664168</v>
      </c>
      <c r="L23" s="53">
        <f>H23/G23*100</f>
        <v>95.090187882664168</v>
      </c>
    </row>
    <row r="24" spans="1:12" s="48" customFormat="1" ht="30">
      <c r="A24" s="67"/>
      <c r="B24" s="68"/>
      <c r="C24" s="82"/>
      <c r="D24" s="57" t="s">
        <v>14</v>
      </c>
      <c r="E24" s="56">
        <f>E74+E641</f>
        <v>66605.399999999994</v>
      </c>
      <c r="F24" s="56">
        <f>F74+F641</f>
        <v>66605.399999999994</v>
      </c>
      <c r="G24" s="56">
        <f>G74+G641</f>
        <v>66605.399999999994</v>
      </c>
      <c r="H24" s="56">
        <f>H74+H641</f>
        <v>63335.199999999997</v>
      </c>
      <c r="I24" s="56">
        <f>I74+I641</f>
        <v>49846.8</v>
      </c>
      <c r="J24" s="53">
        <f>H24/E24*100</f>
        <v>95.090187882664168</v>
      </c>
      <c r="K24" s="53">
        <f>H24/F24*100</f>
        <v>95.090187882664168</v>
      </c>
      <c r="L24" s="53">
        <f>H24/G24*100</f>
        <v>95.090187882664168</v>
      </c>
    </row>
    <row r="25" spans="1:12" s="48" customFormat="1">
      <c r="A25" s="67"/>
      <c r="B25" s="68"/>
      <c r="C25" s="82"/>
      <c r="D25" s="55" t="s">
        <v>15</v>
      </c>
      <c r="E25" s="56">
        <v>0</v>
      </c>
      <c r="F25" s="56">
        <v>0</v>
      </c>
      <c r="G25" s="56">
        <f>G75+G404</f>
        <v>0</v>
      </c>
      <c r="H25" s="56">
        <v>0</v>
      </c>
      <c r="I25" s="56">
        <v>0</v>
      </c>
      <c r="J25" s="53">
        <v>0</v>
      </c>
      <c r="K25" s="53">
        <v>0</v>
      </c>
      <c r="L25" s="53">
        <v>0</v>
      </c>
    </row>
    <row r="26" spans="1:12" s="48" customFormat="1" ht="63">
      <c r="A26" s="67"/>
      <c r="B26" s="68"/>
      <c r="C26" s="82"/>
      <c r="D26" s="58" t="s">
        <v>16</v>
      </c>
      <c r="E26" s="56">
        <f>E643</f>
        <v>86000</v>
      </c>
      <c r="F26" s="56">
        <f t="shared" ref="F26:I26" si="7">F643</f>
        <v>86000</v>
      </c>
      <c r="G26" s="56">
        <f t="shared" si="7"/>
        <v>86000</v>
      </c>
      <c r="H26" s="56">
        <f t="shared" si="7"/>
        <v>24977.5</v>
      </c>
      <c r="I26" s="56">
        <f t="shared" si="7"/>
        <v>0</v>
      </c>
      <c r="J26" s="53">
        <v>0</v>
      </c>
      <c r="K26" s="53">
        <v>0</v>
      </c>
      <c r="L26" s="53">
        <v>0</v>
      </c>
    </row>
    <row r="27" spans="1:12" s="48" customFormat="1">
      <c r="A27" s="67"/>
      <c r="B27" s="68"/>
      <c r="C27" s="82" t="s">
        <v>260</v>
      </c>
      <c r="D27" s="51" t="s">
        <v>10</v>
      </c>
      <c r="E27" s="52">
        <f>E28+E30+E32+E33</f>
        <v>108050.50000000001</v>
      </c>
      <c r="F27" s="52">
        <f>F28+F30+F32+F33</f>
        <v>109436.40000000001</v>
      </c>
      <c r="G27" s="52">
        <f>G28+G30+G32+G33</f>
        <v>108863.00000000001</v>
      </c>
      <c r="H27" s="52">
        <f>H28+H30+H32+H33</f>
        <v>23381.1</v>
      </c>
      <c r="I27" s="52">
        <f>I28+I30+I32+I33</f>
        <v>23381.1</v>
      </c>
      <c r="J27" s="53">
        <f>H27/E27*100</f>
        <v>21.639048407920367</v>
      </c>
      <c r="K27" s="53">
        <f>H27/F27*100</f>
        <v>21.36501200697391</v>
      </c>
      <c r="L27" s="53">
        <f>H27/G27*100</f>
        <v>21.477545171454025</v>
      </c>
    </row>
    <row r="28" spans="1:12" s="48" customFormat="1">
      <c r="A28" s="67"/>
      <c r="B28" s="68"/>
      <c r="C28" s="82"/>
      <c r="D28" s="55" t="s">
        <v>11</v>
      </c>
      <c r="E28" s="56">
        <f>E400</f>
        <v>10894.1</v>
      </c>
      <c r="F28" s="56">
        <f>F400</f>
        <v>10946.5</v>
      </c>
      <c r="G28" s="56">
        <f>G400</f>
        <v>10373.1</v>
      </c>
      <c r="H28" s="56">
        <f>H400</f>
        <v>6560.8</v>
      </c>
      <c r="I28" s="56">
        <f>I400</f>
        <v>6560.8</v>
      </c>
      <c r="J28" s="53">
        <f>H28/E28*100</f>
        <v>60.223423688051327</v>
      </c>
      <c r="K28" s="53">
        <f>H28/F28*100</f>
        <v>59.935139085552457</v>
      </c>
      <c r="L28" s="53">
        <f>H28/G28*100</f>
        <v>63.248209310620737</v>
      </c>
    </row>
    <row r="29" spans="1:12" s="48" customFormat="1" ht="30">
      <c r="A29" s="67"/>
      <c r="B29" s="68"/>
      <c r="C29" s="82"/>
      <c r="D29" s="57" t="s">
        <v>12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3">
        <v>0</v>
      </c>
      <c r="L29" s="53">
        <v>0</v>
      </c>
    </row>
    <row r="30" spans="1:12" s="48" customFormat="1">
      <c r="A30" s="67"/>
      <c r="B30" s="68"/>
      <c r="C30" s="82"/>
      <c r="D30" s="55" t="s">
        <v>13</v>
      </c>
      <c r="E30" s="56">
        <f>E402</f>
        <v>95922.3</v>
      </c>
      <c r="F30" s="56">
        <f t="shared" ref="F30:I30" si="8">F402</f>
        <v>98489.900000000009</v>
      </c>
      <c r="G30" s="56">
        <f t="shared" si="8"/>
        <v>98489.900000000009</v>
      </c>
      <c r="H30" s="56">
        <f t="shared" si="8"/>
        <v>16820.3</v>
      </c>
      <c r="I30" s="56">
        <f t="shared" si="8"/>
        <v>16820.3</v>
      </c>
      <c r="J30" s="53">
        <v>0</v>
      </c>
      <c r="K30" s="53">
        <v>0</v>
      </c>
      <c r="L30" s="53">
        <v>0</v>
      </c>
    </row>
    <row r="31" spans="1:12" s="48" customFormat="1" ht="30">
      <c r="A31" s="67"/>
      <c r="B31" s="68"/>
      <c r="C31" s="82"/>
      <c r="D31" s="57" t="s">
        <v>14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3">
        <v>0</v>
      </c>
      <c r="K31" s="53">
        <v>0</v>
      </c>
      <c r="L31" s="53">
        <v>0</v>
      </c>
    </row>
    <row r="32" spans="1:12" s="48" customFormat="1">
      <c r="A32" s="67"/>
      <c r="B32" s="68"/>
      <c r="C32" s="82"/>
      <c r="D32" s="55" t="s">
        <v>15</v>
      </c>
      <c r="E32" s="56">
        <v>0</v>
      </c>
      <c r="F32" s="56">
        <v>0</v>
      </c>
      <c r="G32" s="56">
        <f>G82+G411</f>
        <v>0</v>
      </c>
      <c r="H32" s="56">
        <v>0</v>
      </c>
      <c r="I32" s="56">
        <v>0</v>
      </c>
      <c r="J32" s="53">
        <v>0</v>
      </c>
      <c r="K32" s="53">
        <v>0</v>
      </c>
      <c r="L32" s="53">
        <v>0</v>
      </c>
    </row>
    <row r="33" spans="1:15" s="48" customFormat="1" ht="30">
      <c r="A33" s="67"/>
      <c r="B33" s="68"/>
      <c r="C33" s="82"/>
      <c r="D33" s="55" t="s">
        <v>19</v>
      </c>
      <c r="E33" s="56">
        <f>E405</f>
        <v>1234.0999999999999</v>
      </c>
      <c r="F33" s="56">
        <f t="shared" ref="F33:I33" si="9">F405</f>
        <v>0</v>
      </c>
      <c r="G33" s="56">
        <f t="shared" si="9"/>
        <v>0</v>
      </c>
      <c r="H33" s="56">
        <f t="shared" si="9"/>
        <v>0</v>
      </c>
      <c r="I33" s="56">
        <f t="shared" si="9"/>
        <v>0</v>
      </c>
      <c r="J33" s="53">
        <v>0</v>
      </c>
      <c r="K33" s="53">
        <v>0</v>
      </c>
      <c r="L33" s="53">
        <v>0</v>
      </c>
    </row>
    <row r="34" spans="1:15" s="48" customFormat="1">
      <c r="A34" s="67"/>
      <c r="B34" s="68"/>
      <c r="C34" s="82" t="s">
        <v>262</v>
      </c>
      <c r="D34" s="51" t="s">
        <v>10</v>
      </c>
      <c r="E34" s="52">
        <f>E35+E37+E39+E40</f>
        <v>15760</v>
      </c>
      <c r="F34" s="52">
        <f>F35+F37+F39+F40</f>
        <v>22060</v>
      </c>
      <c r="G34" s="52">
        <f>G35+G37+G39+G40</f>
        <v>21751.5</v>
      </c>
      <c r="H34" s="52">
        <f>H35+H37+H39+H40</f>
        <v>10334.1</v>
      </c>
      <c r="I34" s="52">
        <f>I35+I37+I39+I40</f>
        <v>10334.1</v>
      </c>
      <c r="J34" s="53">
        <f>H34/E34*100</f>
        <v>65.57170050761421</v>
      </c>
      <c r="K34" s="53">
        <f>H34/F34*100</f>
        <v>46.845421577515864</v>
      </c>
      <c r="L34" s="53">
        <f>H34/G34*100</f>
        <v>47.509826908489075</v>
      </c>
    </row>
    <row r="35" spans="1:15" s="48" customFormat="1">
      <c r="A35" s="67"/>
      <c r="B35" s="68"/>
      <c r="C35" s="82"/>
      <c r="D35" s="55" t="s">
        <v>11</v>
      </c>
      <c r="E35" s="56">
        <f t="shared" ref="E35:I40" si="10">E78</f>
        <v>15760</v>
      </c>
      <c r="F35" s="56">
        <f t="shared" si="10"/>
        <v>22060</v>
      </c>
      <c r="G35" s="56">
        <f t="shared" si="10"/>
        <v>21751.5</v>
      </c>
      <c r="H35" s="56">
        <f t="shared" si="10"/>
        <v>10334.1</v>
      </c>
      <c r="I35" s="56">
        <f t="shared" si="10"/>
        <v>10334.1</v>
      </c>
      <c r="J35" s="59">
        <f>H35/E35*100</f>
        <v>65.57170050761421</v>
      </c>
      <c r="K35" s="59">
        <f>H35/F35*100</f>
        <v>46.845421577515864</v>
      </c>
      <c r="L35" s="59">
        <f>H35/G35*100</f>
        <v>47.509826908489075</v>
      </c>
    </row>
    <row r="36" spans="1:15" s="48" customFormat="1" ht="30">
      <c r="A36" s="67"/>
      <c r="B36" s="68"/>
      <c r="C36" s="82"/>
      <c r="D36" s="57" t="s">
        <v>12</v>
      </c>
      <c r="E36" s="56">
        <f>E79</f>
        <v>0</v>
      </c>
      <c r="F36" s="56">
        <f>F79</f>
        <v>0</v>
      </c>
      <c r="G36" s="56">
        <f t="shared" si="10"/>
        <v>0</v>
      </c>
      <c r="H36" s="56">
        <f t="shared" si="10"/>
        <v>0</v>
      </c>
      <c r="I36" s="56">
        <f t="shared" si="10"/>
        <v>0</v>
      </c>
      <c r="J36" s="59">
        <v>0</v>
      </c>
      <c r="K36" s="59">
        <v>0</v>
      </c>
      <c r="L36" s="59">
        <v>0</v>
      </c>
    </row>
    <row r="37" spans="1:15" s="48" customFormat="1">
      <c r="A37" s="67"/>
      <c r="B37" s="68"/>
      <c r="C37" s="82"/>
      <c r="D37" s="55" t="s">
        <v>13</v>
      </c>
      <c r="E37" s="56">
        <f t="shared" si="10"/>
        <v>0</v>
      </c>
      <c r="F37" s="56">
        <f t="shared" si="10"/>
        <v>0</v>
      </c>
      <c r="G37" s="56">
        <f t="shared" si="10"/>
        <v>0</v>
      </c>
      <c r="H37" s="56">
        <f t="shared" si="10"/>
        <v>0</v>
      </c>
      <c r="I37" s="56">
        <f t="shared" si="10"/>
        <v>0</v>
      </c>
      <c r="J37" s="59">
        <v>0</v>
      </c>
      <c r="K37" s="59">
        <v>0</v>
      </c>
      <c r="L37" s="59">
        <v>0</v>
      </c>
    </row>
    <row r="38" spans="1:15" s="48" customFormat="1" ht="30">
      <c r="A38" s="67"/>
      <c r="B38" s="68"/>
      <c r="C38" s="82"/>
      <c r="D38" s="57" t="s">
        <v>14</v>
      </c>
      <c r="E38" s="56">
        <f t="shared" si="10"/>
        <v>0</v>
      </c>
      <c r="F38" s="56">
        <f t="shared" si="10"/>
        <v>0</v>
      </c>
      <c r="G38" s="56">
        <f t="shared" si="10"/>
        <v>0</v>
      </c>
      <c r="H38" s="56">
        <f t="shared" si="10"/>
        <v>0</v>
      </c>
      <c r="I38" s="56">
        <f t="shared" si="10"/>
        <v>0</v>
      </c>
      <c r="J38" s="59">
        <v>0</v>
      </c>
      <c r="K38" s="59">
        <v>0</v>
      </c>
      <c r="L38" s="59">
        <v>0</v>
      </c>
    </row>
    <row r="39" spans="1:15" s="48" customFormat="1">
      <c r="A39" s="67"/>
      <c r="B39" s="68"/>
      <c r="C39" s="82"/>
      <c r="D39" s="55" t="s">
        <v>15</v>
      </c>
      <c r="E39" s="56">
        <f t="shared" si="10"/>
        <v>0</v>
      </c>
      <c r="F39" s="56">
        <f t="shared" si="10"/>
        <v>0</v>
      </c>
      <c r="G39" s="56">
        <f t="shared" si="10"/>
        <v>0</v>
      </c>
      <c r="H39" s="56">
        <f t="shared" si="10"/>
        <v>0</v>
      </c>
      <c r="I39" s="56">
        <f>I82</f>
        <v>0</v>
      </c>
      <c r="J39" s="53">
        <v>0</v>
      </c>
      <c r="K39" s="53">
        <v>0</v>
      </c>
      <c r="L39" s="53">
        <v>0</v>
      </c>
    </row>
    <row r="40" spans="1:15" s="48" customFormat="1" ht="30">
      <c r="A40" s="67"/>
      <c r="B40" s="68"/>
      <c r="C40" s="82"/>
      <c r="D40" s="55" t="s">
        <v>19</v>
      </c>
      <c r="E40" s="56">
        <f t="shared" si="10"/>
        <v>0</v>
      </c>
      <c r="F40" s="56">
        <f t="shared" si="10"/>
        <v>0</v>
      </c>
      <c r="G40" s="56">
        <f t="shared" si="10"/>
        <v>0</v>
      </c>
      <c r="H40" s="56">
        <f t="shared" si="10"/>
        <v>0</v>
      </c>
      <c r="I40" s="56">
        <f>I83</f>
        <v>0</v>
      </c>
      <c r="J40" s="53">
        <v>0</v>
      </c>
      <c r="K40" s="53">
        <v>0</v>
      </c>
      <c r="L40" s="53">
        <v>0</v>
      </c>
    </row>
    <row r="41" spans="1:15" s="48" customFormat="1">
      <c r="A41" s="67"/>
      <c r="B41" s="68"/>
      <c r="C41" s="82" t="s">
        <v>20</v>
      </c>
      <c r="D41" s="51" t="s">
        <v>10</v>
      </c>
      <c r="E41" s="52">
        <f>E42+E44+E46+E47</f>
        <v>298760.5</v>
      </c>
      <c r="F41" s="52">
        <f>F42+F44+F46+F47</f>
        <v>511780.3</v>
      </c>
      <c r="G41" s="52">
        <f>G42+G44+G46+G47</f>
        <v>511780.3</v>
      </c>
      <c r="H41" s="52">
        <f>H42+H44+H46+H47</f>
        <v>144536.20000000001</v>
      </c>
      <c r="I41" s="52">
        <f>I42+I44+I46+I47</f>
        <v>0</v>
      </c>
      <c r="J41" s="53">
        <f>H41/E41*100</f>
        <v>48.378617655279065</v>
      </c>
      <c r="K41" s="53">
        <f>H41/F41*100</f>
        <v>28.241845182395654</v>
      </c>
      <c r="L41" s="53">
        <f>H41/G41*100</f>
        <v>28.241845182395654</v>
      </c>
      <c r="M41" s="60"/>
      <c r="N41" s="60"/>
      <c r="O41" s="60"/>
    </row>
    <row r="42" spans="1:15" s="48" customFormat="1">
      <c r="A42" s="67"/>
      <c r="B42" s="68"/>
      <c r="C42" s="82"/>
      <c r="D42" s="55" t="s">
        <v>11</v>
      </c>
      <c r="E42" s="56">
        <f t="shared" ref="E42:I45" si="11">E645</f>
        <v>298760.5</v>
      </c>
      <c r="F42" s="56">
        <f t="shared" si="11"/>
        <v>511780.3</v>
      </c>
      <c r="G42" s="56">
        <f t="shared" si="11"/>
        <v>511780.3</v>
      </c>
      <c r="H42" s="56">
        <f t="shared" si="11"/>
        <v>144536.20000000001</v>
      </c>
      <c r="I42" s="56">
        <f t="shared" si="11"/>
        <v>0</v>
      </c>
      <c r="J42" s="59">
        <f>H42/E42*100</f>
        <v>48.378617655279065</v>
      </c>
      <c r="K42" s="59">
        <f>H42/F42*100</f>
        <v>28.241845182395654</v>
      </c>
      <c r="L42" s="59">
        <f t="shared" ref="L42" si="12">H42/G42*100</f>
        <v>28.241845182395654</v>
      </c>
    </row>
    <row r="43" spans="1:15" s="48" customFormat="1" ht="30">
      <c r="A43" s="67"/>
      <c r="B43" s="68"/>
      <c r="C43" s="82"/>
      <c r="D43" s="57" t="s">
        <v>12</v>
      </c>
      <c r="E43" s="56">
        <f t="shared" si="11"/>
        <v>298760.5</v>
      </c>
      <c r="F43" s="56">
        <f t="shared" si="11"/>
        <v>0</v>
      </c>
      <c r="G43" s="56">
        <f t="shared" si="11"/>
        <v>0</v>
      </c>
      <c r="H43" s="56">
        <f t="shared" si="11"/>
        <v>144536.20000000001</v>
      </c>
      <c r="I43" s="56">
        <f t="shared" si="11"/>
        <v>0</v>
      </c>
      <c r="J43" s="59">
        <v>0</v>
      </c>
      <c r="K43" s="59">
        <v>0</v>
      </c>
      <c r="L43" s="59">
        <v>0</v>
      </c>
    </row>
    <row r="44" spans="1:15" s="48" customFormat="1">
      <c r="A44" s="67"/>
      <c r="B44" s="68"/>
      <c r="C44" s="82"/>
      <c r="D44" s="55" t="s">
        <v>13</v>
      </c>
      <c r="E44" s="56">
        <f t="shared" si="11"/>
        <v>0</v>
      </c>
      <c r="F44" s="56">
        <f t="shared" si="11"/>
        <v>0</v>
      </c>
      <c r="G44" s="56">
        <f t="shared" si="11"/>
        <v>0</v>
      </c>
      <c r="H44" s="56">
        <f t="shared" si="11"/>
        <v>0</v>
      </c>
      <c r="I44" s="56">
        <f t="shared" si="11"/>
        <v>0</v>
      </c>
      <c r="J44" s="59">
        <v>0</v>
      </c>
      <c r="K44" s="59">
        <v>0</v>
      </c>
      <c r="L44" s="59">
        <v>0</v>
      </c>
    </row>
    <row r="45" spans="1:15" s="48" customFormat="1" ht="30">
      <c r="A45" s="67"/>
      <c r="B45" s="68"/>
      <c r="C45" s="82"/>
      <c r="D45" s="57" t="s">
        <v>14</v>
      </c>
      <c r="E45" s="56">
        <f t="shared" si="11"/>
        <v>0</v>
      </c>
      <c r="F45" s="56">
        <f t="shared" si="11"/>
        <v>0</v>
      </c>
      <c r="G45" s="56">
        <f t="shared" si="11"/>
        <v>0</v>
      </c>
      <c r="H45" s="56">
        <f t="shared" si="11"/>
        <v>0</v>
      </c>
      <c r="I45" s="56">
        <f t="shared" si="11"/>
        <v>0</v>
      </c>
      <c r="J45" s="59">
        <v>0</v>
      </c>
      <c r="K45" s="59">
        <v>0</v>
      </c>
      <c r="L45" s="59">
        <v>0</v>
      </c>
    </row>
    <row r="46" spans="1:15" s="48" customFormat="1">
      <c r="A46" s="67"/>
      <c r="B46" s="68"/>
      <c r="C46" s="82"/>
      <c r="D46" s="55" t="s">
        <v>15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3">
        <v>0</v>
      </c>
      <c r="K46" s="53">
        <v>0</v>
      </c>
      <c r="L46" s="53">
        <v>0</v>
      </c>
    </row>
    <row r="47" spans="1:15" s="48" customFormat="1" ht="30">
      <c r="A47" s="67"/>
      <c r="B47" s="68"/>
      <c r="C47" s="82"/>
      <c r="D47" s="55" t="s">
        <v>19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3">
        <v>0</v>
      </c>
      <c r="K47" s="53">
        <v>0</v>
      </c>
      <c r="L47" s="53">
        <v>0</v>
      </c>
    </row>
    <row r="48" spans="1:15" s="48" customFormat="1">
      <c r="A48" s="67"/>
      <c r="B48" s="68"/>
      <c r="C48" s="82" t="s">
        <v>21</v>
      </c>
      <c r="D48" s="51" t="s">
        <v>10</v>
      </c>
      <c r="E48" s="52">
        <f>E49+E51+E53+E54</f>
        <v>763.1</v>
      </c>
      <c r="F48" s="52">
        <f>F49+F51+F53+F54</f>
        <v>0</v>
      </c>
      <c r="G48" s="52">
        <f>G49+G51+G53+G54</f>
        <v>0</v>
      </c>
      <c r="H48" s="52">
        <f>H49+H51+H53+H54</f>
        <v>0</v>
      </c>
      <c r="I48" s="52">
        <f>I49+I51+I53+I54</f>
        <v>0</v>
      </c>
      <c r="J48" s="53">
        <v>0</v>
      </c>
      <c r="K48" s="53">
        <v>0</v>
      </c>
      <c r="L48" s="53">
        <v>0</v>
      </c>
    </row>
    <row r="49" spans="1:15" s="48" customFormat="1">
      <c r="A49" s="67"/>
      <c r="B49" s="68"/>
      <c r="C49" s="82"/>
      <c r="D49" s="55" t="s">
        <v>11</v>
      </c>
      <c r="E49" s="56">
        <f>F49+G49+I49</f>
        <v>0</v>
      </c>
      <c r="F49" s="56">
        <v>0</v>
      </c>
      <c r="G49" s="56">
        <v>0</v>
      </c>
      <c r="H49" s="56">
        <v>0</v>
      </c>
      <c r="I49" s="56">
        <v>0</v>
      </c>
      <c r="J49" s="53">
        <v>0</v>
      </c>
      <c r="K49" s="53">
        <v>0</v>
      </c>
      <c r="L49" s="53">
        <v>0</v>
      </c>
    </row>
    <row r="50" spans="1:15" s="48" customFormat="1" ht="30">
      <c r="A50" s="67"/>
      <c r="B50" s="68"/>
      <c r="C50" s="82"/>
      <c r="D50" s="57" t="s">
        <v>12</v>
      </c>
      <c r="E50" s="56">
        <f>F50+G50+I50</f>
        <v>0</v>
      </c>
      <c r="F50" s="56">
        <f t="shared" ref="F50:I52" si="13">F86</f>
        <v>0</v>
      </c>
      <c r="G50" s="56">
        <f t="shared" si="13"/>
        <v>0</v>
      </c>
      <c r="H50" s="56">
        <f t="shared" si="13"/>
        <v>0</v>
      </c>
      <c r="I50" s="56">
        <f t="shared" si="13"/>
        <v>0</v>
      </c>
      <c r="J50" s="53">
        <v>0</v>
      </c>
      <c r="K50" s="53">
        <v>0</v>
      </c>
      <c r="L50" s="53">
        <v>0</v>
      </c>
    </row>
    <row r="51" spans="1:15" s="48" customFormat="1">
      <c r="A51" s="67"/>
      <c r="B51" s="68"/>
      <c r="C51" s="82"/>
      <c r="D51" s="55" t="s">
        <v>13</v>
      </c>
      <c r="E51" s="56">
        <v>0</v>
      </c>
      <c r="F51" s="56">
        <f t="shared" si="13"/>
        <v>0</v>
      </c>
      <c r="G51" s="56">
        <f t="shared" si="13"/>
        <v>0</v>
      </c>
      <c r="H51" s="56">
        <f t="shared" si="13"/>
        <v>0</v>
      </c>
      <c r="I51" s="56">
        <f t="shared" si="13"/>
        <v>0</v>
      </c>
      <c r="J51" s="53">
        <v>0</v>
      </c>
      <c r="K51" s="53">
        <v>0</v>
      </c>
      <c r="L51" s="53">
        <v>0</v>
      </c>
    </row>
    <row r="52" spans="1:15" s="48" customFormat="1" ht="30">
      <c r="A52" s="67"/>
      <c r="B52" s="68"/>
      <c r="C52" s="82"/>
      <c r="D52" s="57" t="s">
        <v>14</v>
      </c>
      <c r="E52" s="56">
        <f>F52+G52+I52</f>
        <v>0</v>
      </c>
      <c r="F52" s="56">
        <f t="shared" si="13"/>
        <v>0</v>
      </c>
      <c r="G52" s="56">
        <f t="shared" si="13"/>
        <v>0</v>
      </c>
      <c r="H52" s="56">
        <f t="shared" si="13"/>
        <v>0</v>
      </c>
      <c r="I52" s="56">
        <f t="shared" si="13"/>
        <v>0</v>
      </c>
      <c r="J52" s="53">
        <v>0</v>
      </c>
      <c r="K52" s="53">
        <v>0</v>
      </c>
      <c r="L52" s="53">
        <v>0</v>
      </c>
    </row>
    <row r="53" spans="1:15" s="48" customFormat="1">
      <c r="A53" s="67"/>
      <c r="B53" s="68"/>
      <c r="C53" s="82"/>
      <c r="D53" s="55" t="s">
        <v>15</v>
      </c>
      <c r="E53" s="56">
        <f>E635</f>
        <v>763.1</v>
      </c>
      <c r="F53" s="56">
        <v>0</v>
      </c>
      <c r="G53" s="56">
        <v>0</v>
      </c>
      <c r="H53" s="56">
        <v>0</v>
      </c>
      <c r="I53" s="56">
        <v>0</v>
      </c>
      <c r="J53" s="53">
        <v>0</v>
      </c>
      <c r="K53" s="53">
        <v>0</v>
      </c>
      <c r="L53" s="53">
        <v>0</v>
      </c>
    </row>
    <row r="54" spans="1:15" s="48" customFormat="1" ht="30">
      <c r="A54" s="67"/>
      <c r="B54" s="68"/>
      <c r="C54" s="82"/>
      <c r="D54" s="55" t="s">
        <v>19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3">
        <v>0</v>
      </c>
      <c r="K54" s="53">
        <v>0</v>
      </c>
      <c r="L54" s="53">
        <v>0</v>
      </c>
    </row>
    <row r="55" spans="1:15" s="48" customFormat="1">
      <c r="A55" s="67"/>
      <c r="B55" s="68"/>
      <c r="C55" s="82" t="s">
        <v>250</v>
      </c>
      <c r="D55" s="51" t="s">
        <v>10</v>
      </c>
      <c r="E55" s="52">
        <f>E56+E58+E60+E61</f>
        <v>0</v>
      </c>
      <c r="F55" s="52">
        <f>F56+F58+F60+F61</f>
        <v>0</v>
      </c>
      <c r="G55" s="52">
        <f>G56+G58+G60+G61</f>
        <v>0</v>
      </c>
      <c r="H55" s="52">
        <f>H56+H58+H60+H61</f>
        <v>0</v>
      </c>
      <c r="I55" s="52">
        <f>I56+I58+I60+I61</f>
        <v>0</v>
      </c>
      <c r="J55" s="53">
        <v>0</v>
      </c>
      <c r="K55" s="53">
        <v>0</v>
      </c>
      <c r="L55" s="53">
        <v>0</v>
      </c>
    </row>
    <row r="56" spans="1:15" s="48" customFormat="1">
      <c r="A56" s="67"/>
      <c r="B56" s="68"/>
      <c r="C56" s="82"/>
      <c r="D56" s="55" t="s">
        <v>11</v>
      </c>
      <c r="E56" s="56">
        <f>F56+G56+I56</f>
        <v>0</v>
      </c>
      <c r="F56" s="56">
        <v>0</v>
      </c>
      <c r="G56" s="56">
        <v>0</v>
      </c>
      <c r="H56" s="56">
        <v>0</v>
      </c>
      <c r="I56" s="56">
        <v>0</v>
      </c>
      <c r="J56" s="53">
        <v>0</v>
      </c>
      <c r="K56" s="53">
        <v>0</v>
      </c>
      <c r="L56" s="53">
        <v>0</v>
      </c>
    </row>
    <row r="57" spans="1:15" s="48" customFormat="1" ht="30">
      <c r="A57" s="67"/>
      <c r="B57" s="68"/>
      <c r="C57" s="82"/>
      <c r="D57" s="57" t="s">
        <v>12</v>
      </c>
      <c r="E57" s="56">
        <f>F57+G57+I57</f>
        <v>0</v>
      </c>
      <c r="F57" s="56">
        <f t="shared" ref="F57:I59" si="14">F93</f>
        <v>0</v>
      </c>
      <c r="G57" s="56">
        <f t="shared" si="14"/>
        <v>0</v>
      </c>
      <c r="H57" s="56">
        <f t="shared" si="14"/>
        <v>0</v>
      </c>
      <c r="I57" s="56">
        <f t="shared" si="14"/>
        <v>0</v>
      </c>
      <c r="J57" s="53">
        <v>0</v>
      </c>
      <c r="K57" s="53">
        <v>0</v>
      </c>
      <c r="L57" s="53">
        <v>0</v>
      </c>
    </row>
    <row r="58" spans="1:15" s="48" customFormat="1">
      <c r="A58" s="67"/>
      <c r="B58" s="68"/>
      <c r="C58" s="82"/>
      <c r="D58" s="55" t="s">
        <v>13</v>
      </c>
      <c r="E58" s="56">
        <f>E661</f>
        <v>0</v>
      </c>
      <c r="F58" s="56">
        <f t="shared" si="14"/>
        <v>0</v>
      </c>
      <c r="G58" s="56">
        <f t="shared" si="14"/>
        <v>0</v>
      </c>
      <c r="H58" s="56">
        <f t="shared" si="14"/>
        <v>0</v>
      </c>
      <c r="I58" s="56">
        <f t="shared" si="14"/>
        <v>0</v>
      </c>
      <c r="J58" s="53">
        <v>0</v>
      </c>
      <c r="K58" s="53">
        <v>0</v>
      </c>
      <c r="L58" s="53">
        <v>0</v>
      </c>
    </row>
    <row r="59" spans="1:15" s="48" customFormat="1" ht="30">
      <c r="A59" s="67"/>
      <c r="B59" s="68"/>
      <c r="C59" s="82"/>
      <c r="D59" s="57" t="s">
        <v>14</v>
      </c>
      <c r="E59" s="56">
        <f>F59+G59+I59</f>
        <v>0</v>
      </c>
      <c r="F59" s="56">
        <f t="shared" si="14"/>
        <v>0</v>
      </c>
      <c r="G59" s="56">
        <f t="shared" si="14"/>
        <v>0</v>
      </c>
      <c r="H59" s="56">
        <f t="shared" si="14"/>
        <v>0</v>
      </c>
      <c r="I59" s="56">
        <f t="shared" si="14"/>
        <v>0</v>
      </c>
      <c r="J59" s="53">
        <v>0</v>
      </c>
      <c r="K59" s="53">
        <v>0</v>
      </c>
      <c r="L59" s="53">
        <v>0</v>
      </c>
    </row>
    <row r="60" spans="1:15" s="48" customFormat="1">
      <c r="A60" s="67"/>
      <c r="B60" s="68"/>
      <c r="C60" s="82"/>
      <c r="D60" s="55" t="s">
        <v>15</v>
      </c>
      <c r="E60" s="56">
        <f>E411+E663</f>
        <v>0</v>
      </c>
      <c r="F60" s="56">
        <f>F411+F663</f>
        <v>0</v>
      </c>
      <c r="G60" s="56">
        <f>G411+G663</f>
        <v>0</v>
      </c>
      <c r="H60" s="56">
        <f>H411+H663</f>
        <v>0</v>
      </c>
      <c r="I60" s="56">
        <f>I411+I663</f>
        <v>0</v>
      </c>
      <c r="J60" s="53">
        <v>0</v>
      </c>
      <c r="K60" s="53">
        <v>0</v>
      </c>
      <c r="L60" s="53">
        <v>0</v>
      </c>
    </row>
    <row r="61" spans="1:15" s="48" customFormat="1" ht="30">
      <c r="A61" s="67"/>
      <c r="B61" s="68"/>
      <c r="C61" s="82"/>
      <c r="D61" s="55" t="s">
        <v>19</v>
      </c>
      <c r="E61" s="56">
        <f>E664</f>
        <v>0</v>
      </c>
      <c r="F61" s="56">
        <f>F664</f>
        <v>0</v>
      </c>
      <c r="G61" s="56">
        <f>G664</f>
        <v>0</v>
      </c>
      <c r="H61" s="56">
        <f>H664</f>
        <v>0</v>
      </c>
      <c r="I61" s="56">
        <f>I664</f>
        <v>0</v>
      </c>
      <c r="J61" s="53">
        <v>0</v>
      </c>
      <c r="K61" s="53">
        <v>0</v>
      </c>
      <c r="L61" s="53">
        <v>0</v>
      </c>
    </row>
    <row r="62" spans="1:15" s="48" customFormat="1" ht="15" customHeight="1">
      <c r="A62" s="90"/>
      <c r="B62" s="68" t="s">
        <v>22</v>
      </c>
      <c r="C62" s="82" t="s">
        <v>263</v>
      </c>
      <c r="D62" s="51" t="s">
        <v>10</v>
      </c>
      <c r="E62" s="52">
        <f>E63+E65+E67+E68</f>
        <v>1234272.2</v>
      </c>
      <c r="F62" s="52">
        <f t="shared" ref="F62:G62" si="15">F63+F65+F67+F68</f>
        <v>1574412.9000000001</v>
      </c>
      <c r="G62" s="52">
        <f t="shared" si="15"/>
        <v>1573782.2000000002</v>
      </c>
      <c r="H62" s="52">
        <f>H63+H65+H67+H68</f>
        <v>1162065.3999999999</v>
      </c>
      <c r="I62" s="52">
        <f>I63+I65+I67+I68</f>
        <v>1155894.7</v>
      </c>
      <c r="J62" s="53">
        <f>H62/E62*100</f>
        <v>94.149847983289263</v>
      </c>
      <c r="K62" s="53">
        <f>H62/F62*100</f>
        <v>73.809443507481404</v>
      </c>
      <c r="L62" s="53">
        <f>H62/G62*100</f>
        <v>73.839022960102085</v>
      </c>
      <c r="M62" s="60"/>
      <c r="N62" s="60"/>
      <c r="O62" s="60"/>
    </row>
    <row r="63" spans="1:15" s="48" customFormat="1">
      <c r="A63" s="90"/>
      <c r="B63" s="68"/>
      <c r="C63" s="82"/>
      <c r="D63" s="55" t="s">
        <v>11</v>
      </c>
      <c r="E63" s="56">
        <f>E71+E78</f>
        <v>1211596.8999999999</v>
      </c>
      <c r="F63" s="56">
        <f t="shared" ref="E63:I65" si="16">F71+F78</f>
        <v>1551737.6</v>
      </c>
      <c r="G63" s="56">
        <f t="shared" si="16"/>
        <v>1551106.9000000001</v>
      </c>
      <c r="H63" s="56">
        <f t="shared" si="16"/>
        <v>1139472.8999999999</v>
      </c>
      <c r="I63" s="56">
        <f t="shared" si="16"/>
        <v>1133302.2</v>
      </c>
      <c r="J63" s="53">
        <f>H63/E63*100</f>
        <v>94.047195069581306</v>
      </c>
      <c r="K63" s="53">
        <f>H63/F63*100</f>
        <v>73.432060936075786</v>
      </c>
      <c r="L63" s="53">
        <f>H63/G63*100</f>
        <v>73.461919355783905</v>
      </c>
    </row>
    <row r="64" spans="1:15" s="48" customFormat="1" ht="30">
      <c r="A64" s="90"/>
      <c r="B64" s="68"/>
      <c r="C64" s="82"/>
      <c r="D64" s="57" t="s">
        <v>12</v>
      </c>
      <c r="E64" s="56">
        <f t="shared" si="16"/>
        <v>0</v>
      </c>
      <c r="F64" s="56">
        <f t="shared" si="16"/>
        <v>0</v>
      </c>
      <c r="G64" s="56">
        <f t="shared" si="16"/>
        <v>0</v>
      </c>
      <c r="H64" s="56">
        <f t="shared" si="16"/>
        <v>0</v>
      </c>
      <c r="I64" s="56">
        <f t="shared" si="16"/>
        <v>0</v>
      </c>
      <c r="J64" s="53" t="e">
        <f>H64/E64*100</f>
        <v>#DIV/0!</v>
      </c>
      <c r="K64" s="53" t="e">
        <f>H64/F64*100</f>
        <v>#DIV/0!</v>
      </c>
      <c r="L64" s="53" t="e">
        <f>H64/G64*100</f>
        <v>#DIV/0!</v>
      </c>
    </row>
    <row r="65" spans="1:12" s="48" customFormat="1">
      <c r="A65" s="90"/>
      <c r="B65" s="68"/>
      <c r="C65" s="82"/>
      <c r="D65" s="55" t="s">
        <v>13</v>
      </c>
      <c r="E65" s="56">
        <f t="shared" si="16"/>
        <v>22675.3</v>
      </c>
      <c r="F65" s="56">
        <f t="shared" si="16"/>
        <v>22675.3</v>
      </c>
      <c r="G65" s="56">
        <f t="shared" si="16"/>
        <v>22675.3</v>
      </c>
      <c r="H65" s="56">
        <f t="shared" si="16"/>
        <v>22592.5</v>
      </c>
      <c r="I65" s="56">
        <f t="shared" si="16"/>
        <v>22592.5</v>
      </c>
      <c r="J65" s="53">
        <f>H65/E65*100</f>
        <v>99.634844963462456</v>
      </c>
      <c r="K65" s="53">
        <f>H65/F65*100</f>
        <v>99.634844963462456</v>
      </c>
      <c r="L65" s="53">
        <f>H65/G65*100</f>
        <v>99.634844963462456</v>
      </c>
    </row>
    <row r="66" spans="1:12" s="48" customFormat="1" ht="30">
      <c r="A66" s="90"/>
      <c r="B66" s="68"/>
      <c r="C66" s="82"/>
      <c r="D66" s="57" t="s">
        <v>14</v>
      </c>
      <c r="E66" s="56">
        <f>E74</f>
        <v>22675.3</v>
      </c>
      <c r="F66" s="56">
        <f t="shared" ref="F66:I66" si="17">F74</f>
        <v>22675.3</v>
      </c>
      <c r="G66" s="56">
        <f t="shared" si="17"/>
        <v>22675.3</v>
      </c>
      <c r="H66" s="56">
        <f t="shared" si="17"/>
        <v>22592.5</v>
      </c>
      <c r="I66" s="56">
        <f t="shared" si="17"/>
        <v>22592.5</v>
      </c>
      <c r="J66" s="53">
        <f>H66/E66*100</f>
        <v>99.634844963462456</v>
      </c>
      <c r="K66" s="53">
        <f>H66/F66*100</f>
        <v>99.634844963462456</v>
      </c>
      <c r="L66" s="53">
        <f>H66/G66*100</f>
        <v>99.634844963462456</v>
      </c>
    </row>
    <row r="67" spans="1:12" s="48" customFormat="1">
      <c r="A67" s="90"/>
      <c r="B67" s="68"/>
      <c r="C67" s="82"/>
      <c r="D67" s="55" t="s">
        <v>15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3">
        <v>0</v>
      </c>
      <c r="K67" s="53">
        <v>0</v>
      </c>
      <c r="L67" s="53">
        <v>0</v>
      </c>
    </row>
    <row r="68" spans="1:12" s="48" customFormat="1" ht="30">
      <c r="A68" s="90"/>
      <c r="B68" s="68"/>
      <c r="C68" s="82"/>
      <c r="D68" s="55" t="s">
        <v>19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3">
        <v>0</v>
      </c>
      <c r="K68" s="53">
        <v>0</v>
      </c>
      <c r="L68" s="53">
        <v>0</v>
      </c>
    </row>
    <row r="69" spans="1:12" s="48" customFormat="1">
      <c r="A69" s="90"/>
      <c r="B69" s="68"/>
      <c r="C69" s="82" t="s">
        <v>17</v>
      </c>
      <c r="D69" s="82"/>
      <c r="E69" s="82"/>
      <c r="F69" s="82"/>
      <c r="G69" s="82"/>
      <c r="H69" s="56"/>
      <c r="I69" s="61"/>
      <c r="J69" s="53"/>
      <c r="K69" s="53"/>
      <c r="L69" s="53"/>
    </row>
    <row r="70" spans="1:12" s="48" customFormat="1">
      <c r="A70" s="90"/>
      <c r="B70" s="68"/>
      <c r="C70" s="82" t="s">
        <v>23</v>
      </c>
      <c r="D70" s="51" t="s">
        <v>24</v>
      </c>
      <c r="E70" s="52">
        <f>E71+E73+E75+E76</f>
        <v>1218512.2</v>
      </c>
      <c r="F70" s="52">
        <f>F71+F73+F75+F76</f>
        <v>1552352.9000000001</v>
      </c>
      <c r="G70" s="52">
        <f>G71+G73+G75+G76</f>
        <v>1552030.7000000002</v>
      </c>
      <c r="H70" s="52">
        <f>H71+H73+H75+H76</f>
        <v>1151731.2999999998</v>
      </c>
      <c r="I70" s="52">
        <f>I71+I73+I75+I76</f>
        <v>1145560.5999999999</v>
      </c>
      <c r="J70" s="53">
        <f>H70/E70*100</f>
        <v>94.519472189117167</v>
      </c>
      <c r="K70" s="53">
        <f>H70/F70*100</f>
        <v>74.192620762972112</v>
      </c>
      <c r="L70" s="53">
        <f>H70/G70*100</f>
        <v>74.208023075832173</v>
      </c>
    </row>
    <row r="71" spans="1:12" s="48" customFormat="1">
      <c r="A71" s="90"/>
      <c r="B71" s="68"/>
      <c r="C71" s="82"/>
      <c r="D71" s="55" t="s">
        <v>11</v>
      </c>
      <c r="E71" s="56">
        <f>E85+E141+E155+E211+E246+E281+E344+E358+E351</f>
        <v>1195836.8999999999</v>
      </c>
      <c r="F71" s="56">
        <f t="shared" ref="F71:I71" si="18">F85+F141+F155+F211+F246+F281+F344+F358+F351</f>
        <v>1529677.6</v>
      </c>
      <c r="G71" s="56">
        <f t="shared" si="18"/>
        <v>1529355.4000000001</v>
      </c>
      <c r="H71" s="56">
        <f t="shared" si="18"/>
        <v>1129138.7999999998</v>
      </c>
      <c r="I71" s="56">
        <f t="shared" si="18"/>
        <v>1122968.0999999999</v>
      </c>
      <c r="J71" s="59">
        <f>H71/E71*100</f>
        <v>94.422475171990413</v>
      </c>
      <c r="K71" s="59">
        <f>H71/F71*100</f>
        <v>73.815475888514001</v>
      </c>
      <c r="L71" s="59">
        <f>H71/G71*100</f>
        <v>73.83102711116068</v>
      </c>
    </row>
    <row r="72" spans="1:12" s="48" customFormat="1" ht="30">
      <c r="A72" s="90"/>
      <c r="B72" s="68"/>
      <c r="C72" s="82"/>
      <c r="D72" s="57" t="s">
        <v>12</v>
      </c>
      <c r="E72" s="56">
        <f>E359</f>
        <v>0</v>
      </c>
      <c r="F72" s="56">
        <f t="shared" ref="F72:I74" si="19">F359</f>
        <v>0</v>
      </c>
      <c r="G72" s="56">
        <f t="shared" si="19"/>
        <v>0</v>
      </c>
      <c r="H72" s="56">
        <f t="shared" si="19"/>
        <v>0</v>
      </c>
      <c r="I72" s="56">
        <f t="shared" si="19"/>
        <v>0</v>
      </c>
      <c r="J72" s="59" t="e">
        <f t="shared" ref="J72:J74" si="20">H72/E72*100</f>
        <v>#DIV/0!</v>
      </c>
      <c r="K72" s="59" t="e">
        <f t="shared" ref="K72:K74" si="21">H72/F72*100</f>
        <v>#DIV/0!</v>
      </c>
      <c r="L72" s="59" t="e">
        <f t="shared" ref="L72:L74" si="22">H72/G72*100</f>
        <v>#DIV/0!</v>
      </c>
    </row>
    <row r="73" spans="1:12" s="48" customFormat="1">
      <c r="A73" s="90"/>
      <c r="B73" s="68"/>
      <c r="C73" s="82"/>
      <c r="D73" s="55" t="s">
        <v>13</v>
      </c>
      <c r="E73" s="56">
        <f>E360</f>
        <v>22675.3</v>
      </c>
      <c r="F73" s="56">
        <f t="shared" si="19"/>
        <v>22675.3</v>
      </c>
      <c r="G73" s="56">
        <f t="shared" si="19"/>
        <v>22675.3</v>
      </c>
      <c r="H73" s="56">
        <f t="shared" si="19"/>
        <v>22592.5</v>
      </c>
      <c r="I73" s="56">
        <f t="shared" si="19"/>
        <v>22592.5</v>
      </c>
      <c r="J73" s="59">
        <f t="shared" si="20"/>
        <v>99.634844963462456</v>
      </c>
      <c r="K73" s="59">
        <f t="shared" si="21"/>
        <v>99.634844963462456</v>
      </c>
      <c r="L73" s="59">
        <f t="shared" si="22"/>
        <v>99.634844963462456</v>
      </c>
    </row>
    <row r="74" spans="1:12" s="48" customFormat="1" ht="30">
      <c r="A74" s="90"/>
      <c r="B74" s="68"/>
      <c r="C74" s="82"/>
      <c r="D74" s="57" t="s">
        <v>14</v>
      </c>
      <c r="E74" s="56">
        <f>E361</f>
        <v>22675.3</v>
      </c>
      <c r="F74" s="56">
        <f t="shared" si="19"/>
        <v>22675.3</v>
      </c>
      <c r="G74" s="56">
        <f t="shared" si="19"/>
        <v>22675.3</v>
      </c>
      <c r="H74" s="56">
        <f t="shared" si="19"/>
        <v>22592.5</v>
      </c>
      <c r="I74" s="56">
        <f t="shared" si="19"/>
        <v>22592.5</v>
      </c>
      <c r="J74" s="59">
        <f t="shared" si="20"/>
        <v>99.634844963462456</v>
      </c>
      <c r="K74" s="59">
        <f t="shared" si="21"/>
        <v>99.634844963462456</v>
      </c>
      <c r="L74" s="59">
        <f t="shared" si="22"/>
        <v>99.634844963462456</v>
      </c>
    </row>
    <row r="75" spans="1:12" s="48" customFormat="1">
      <c r="A75" s="90"/>
      <c r="B75" s="68"/>
      <c r="C75" s="82"/>
      <c r="D75" s="55" t="s">
        <v>15</v>
      </c>
      <c r="E75" s="56">
        <v>0</v>
      </c>
      <c r="F75" s="56">
        <v>0</v>
      </c>
      <c r="G75" s="56">
        <f>G89+G145+G159+G215+G250+G285+G348</f>
        <v>0</v>
      </c>
      <c r="H75" s="56">
        <v>0</v>
      </c>
      <c r="I75" s="56">
        <v>0</v>
      </c>
      <c r="J75" s="53">
        <v>0</v>
      </c>
      <c r="K75" s="53">
        <v>0</v>
      </c>
      <c r="L75" s="53">
        <v>0</v>
      </c>
    </row>
    <row r="76" spans="1:12" s="48" customFormat="1" ht="30">
      <c r="A76" s="90"/>
      <c r="B76" s="68"/>
      <c r="C76" s="82"/>
      <c r="D76" s="55" t="s">
        <v>19</v>
      </c>
      <c r="E76" s="56">
        <f>E90+E146+E160+E216+E251+E286+E349</f>
        <v>0</v>
      </c>
      <c r="F76" s="56">
        <f>F90+F146+F160+F216+F251+F286+F349</f>
        <v>0</v>
      </c>
      <c r="G76" s="56">
        <f>G90+G146+G160+G216+G251+G286+G349</f>
        <v>0</v>
      </c>
      <c r="H76" s="56">
        <f>H90+H146+H160+H216+H251+H286+H349</f>
        <v>0</v>
      </c>
      <c r="I76" s="56">
        <f>I90+I146+I160+I216+I251+I286+I349</f>
        <v>0</v>
      </c>
      <c r="J76" s="53">
        <v>0</v>
      </c>
      <c r="K76" s="53">
        <v>0</v>
      </c>
      <c r="L76" s="53">
        <v>0</v>
      </c>
    </row>
    <row r="77" spans="1:12" s="48" customFormat="1">
      <c r="A77" s="90"/>
      <c r="B77" s="68"/>
      <c r="C77" s="82" t="s">
        <v>262</v>
      </c>
      <c r="D77" s="51" t="s">
        <v>24</v>
      </c>
      <c r="E77" s="52">
        <f>E78+E80+E82+E83</f>
        <v>15760</v>
      </c>
      <c r="F77" s="52">
        <f>F78+F80+F82+F83</f>
        <v>22060</v>
      </c>
      <c r="G77" s="52">
        <f>G78+G80+G82+G83</f>
        <v>21751.5</v>
      </c>
      <c r="H77" s="52">
        <f>H78+H80+H82+H83</f>
        <v>10334.1</v>
      </c>
      <c r="I77" s="52">
        <f>I78+I80+I82+I83</f>
        <v>10334.1</v>
      </c>
      <c r="J77" s="53">
        <f>H77/E77*100</f>
        <v>65.57170050761421</v>
      </c>
      <c r="K77" s="53">
        <f>H77/F77*100</f>
        <v>46.845421577515864</v>
      </c>
      <c r="L77" s="53">
        <f>H77/G77*100</f>
        <v>47.509826908489075</v>
      </c>
    </row>
    <row r="78" spans="1:12" s="48" customFormat="1">
      <c r="A78" s="90"/>
      <c r="B78" s="68"/>
      <c r="C78" s="82"/>
      <c r="D78" s="55" t="s">
        <v>11</v>
      </c>
      <c r="E78" s="56">
        <f t="shared" ref="E78:I83" si="23">E162+E218+E288</f>
        <v>15760</v>
      </c>
      <c r="F78" s="56">
        <f t="shared" si="23"/>
        <v>22060</v>
      </c>
      <c r="G78" s="56">
        <f t="shared" si="23"/>
        <v>21751.5</v>
      </c>
      <c r="H78" s="56">
        <f t="shared" si="23"/>
        <v>10334.1</v>
      </c>
      <c r="I78" s="56">
        <f t="shared" si="23"/>
        <v>10334.1</v>
      </c>
      <c r="J78" s="59">
        <f>H78/E78*100</f>
        <v>65.57170050761421</v>
      </c>
      <c r="K78" s="59">
        <f>H78/F78*100</f>
        <v>46.845421577515864</v>
      </c>
      <c r="L78" s="59">
        <f>H78/G78*100</f>
        <v>47.509826908489075</v>
      </c>
    </row>
    <row r="79" spans="1:12" s="48" customFormat="1" ht="30">
      <c r="A79" s="90"/>
      <c r="B79" s="68"/>
      <c r="C79" s="82"/>
      <c r="D79" s="57" t="s">
        <v>12</v>
      </c>
      <c r="E79" s="56">
        <f t="shared" si="23"/>
        <v>0</v>
      </c>
      <c r="F79" s="56">
        <f t="shared" si="23"/>
        <v>0</v>
      </c>
      <c r="G79" s="56">
        <f t="shared" si="23"/>
        <v>0</v>
      </c>
      <c r="H79" s="56">
        <f t="shared" si="23"/>
        <v>0</v>
      </c>
      <c r="I79" s="56">
        <f t="shared" si="23"/>
        <v>0</v>
      </c>
      <c r="J79" s="59">
        <v>0</v>
      </c>
      <c r="K79" s="59">
        <v>0</v>
      </c>
      <c r="L79" s="59">
        <v>0</v>
      </c>
    </row>
    <row r="80" spans="1:12" s="48" customFormat="1">
      <c r="A80" s="90"/>
      <c r="B80" s="68"/>
      <c r="C80" s="82"/>
      <c r="D80" s="55" t="s">
        <v>13</v>
      </c>
      <c r="E80" s="56">
        <f t="shared" si="23"/>
        <v>0</v>
      </c>
      <c r="F80" s="56">
        <f t="shared" si="23"/>
        <v>0</v>
      </c>
      <c r="G80" s="56">
        <f t="shared" si="23"/>
        <v>0</v>
      </c>
      <c r="H80" s="56">
        <f t="shared" si="23"/>
        <v>0</v>
      </c>
      <c r="I80" s="56">
        <f t="shared" si="23"/>
        <v>0</v>
      </c>
      <c r="J80" s="59">
        <v>0</v>
      </c>
      <c r="K80" s="59">
        <v>0</v>
      </c>
      <c r="L80" s="59">
        <v>0</v>
      </c>
    </row>
    <row r="81" spans="1:12" s="48" customFormat="1" ht="30">
      <c r="A81" s="90"/>
      <c r="B81" s="68"/>
      <c r="C81" s="82"/>
      <c r="D81" s="57" t="s">
        <v>14</v>
      </c>
      <c r="E81" s="56">
        <f t="shared" si="23"/>
        <v>0</v>
      </c>
      <c r="F81" s="56">
        <f t="shared" si="23"/>
        <v>0</v>
      </c>
      <c r="G81" s="56">
        <f t="shared" si="23"/>
        <v>0</v>
      </c>
      <c r="H81" s="56">
        <f t="shared" si="23"/>
        <v>0</v>
      </c>
      <c r="I81" s="56">
        <f t="shared" si="23"/>
        <v>0</v>
      </c>
      <c r="J81" s="59">
        <v>0</v>
      </c>
      <c r="K81" s="59">
        <v>0</v>
      </c>
      <c r="L81" s="59">
        <v>0</v>
      </c>
    </row>
    <row r="82" spans="1:12" s="48" customFormat="1">
      <c r="A82" s="90"/>
      <c r="B82" s="68"/>
      <c r="C82" s="82"/>
      <c r="D82" s="55" t="s">
        <v>15</v>
      </c>
      <c r="E82" s="56">
        <f t="shared" si="23"/>
        <v>0</v>
      </c>
      <c r="F82" s="56">
        <f t="shared" si="23"/>
        <v>0</v>
      </c>
      <c r="G82" s="56">
        <f t="shared" si="23"/>
        <v>0</v>
      </c>
      <c r="H82" s="56">
        <f t="shared" si="23"/>
        <v>0</v>
      </c>
      <c r="I82" s="56">
        <f t="shared" si="23"/>
        <v>0</v>
      </c>
      <c r="J82" s="59">
        <v>0</v>
      </c>
      <c r="K82" s="59">
        <v>0</v>
      </c>
      <c r="L82" s="59">
        <v>0</v>
      </c>
    </row>
    <row r="83" spans="1:12" s="48" customFormat="1" ht="30">
      <c r="A83" s="90"/>
      <c r="B83" s="68"/>
      <c r="C83" s="82"/>
      <c r="D83" s="55" t="s">
        <v>19</v>
      </c>
      <c r="E83" s="56">
        <f t="shared" si="23"/>
        <v>0</v>
      </c>
      <c r="F83" s="56">
        <f t="shared" si="23"/>
        <v>0</v>
      </c>
      <c r="G83" s="56">
        <f t="shared" si="23"/>
        <v>0</v>
      </c>
      <c r="H83" s="56">
        <f t="shared" si="23"/>
        <v>0</v>
      </c>
      <c r="I83" s="56">
        <f t="shared" si="23"/>
        <v>0</v>
      </c>
      <c r="J83" s="59">
        <v>0</v>
      </c>
      <c r="K83" s="59">
        <v>0</v>
      </c>
      <c r="L83" s="59">
        <v>0</v>
      </c>
    </row>
    <row r="84" spans="1:12" s="48" customFormat="1">
      <c r="A84" s="88"/>
      <c r="B84" s="68" t="s">
        <v>25</v>
      </c>
      <c r="C84" s="82" t="s">
        <v>23</v>
      </c>
      <c r="D84" s="51" t="s">
        <v>10</v>
      </c>
      <c r="E84" s="52">
        <f>E85+E87+E89+E90</f>
        <v>12313.2</v>
      </c>
      <c r="F84" s="52">
        <f>F85+F87+F89+F90</f>
        <v>12313.2</v>
      </c>
      <c r="G84" s="52">
        <f>G85+G87+G89+G90</f>
        <v>12244.9</v>
      </c>
      <c r="H84" s="52">
        <f>H85+H87+H89+H90</f>
        <v>9067.6</v>
      </c>
      <c r="I84" s="52">
        <f>I85+I87+I89+I90</f>
        <v>2896.9</v>
      </c>
      <c r="J84" s="53">
        <f>H84/E84*100</f>
        <v>73.641295520254673</v>
      </c>
      <c r="K84" s="53">
        <f>H84/F84*100</f>
        <v>73.641295520254673</v>
      </c>
      <c r="L84" s="53">
        <f>H84/G84*100</f>
        <v>74.052054324657618</v>
      </c>
    </row>
    <row r="85" spans="1:12" s="48" customFormat="1">
      <c r="A85" s="88"/>
      <c r="B85" s="68"/>
      <c r="C85" s="82"/>
      <c r="D85" s="55" t="s">
        <v>11</v>
      </c>
      <c r="E85" s="56">
        <f>E99+E106+E113+E120+E127+E92+E134</f>
        <v>12313.2</v>
      </c>
      <c r="F85" s="56">
        <f t="shared" ref="F85:H85" si="24">F99+F106+F113+F120+F127+F92+F134</f>
        <v>12313.2</v>
      </c>
      <c r="G85" s="56">
        <f t="shared" si="24"/>
        <v>12244.9</v>
      </c>
      <c r="H85" s="56">
        <f t="shared" si="24"/>
        <v>9067.6</v>
      </c>
      <c r="I85" s="56">
        <v>2896.9</v>
      </c>
      <c r="J85" s="59">
        <f>H85/E85*100</f>
        <v>73.641295520254673</v>
      </c>
      <c r="K85" s="59">
        <f>H85/F85*100</f>
        <v>73.641295520254673</v>
      </c>
      <c r="L85" s="59">
        <f>H85/G85*100</f>
        <v>74.052054324657618</v>
      </c>
    </row>
    <row r="86" spans="1:12" s="48" customFormat="1" ht="30">
      <c r="A86" s="88"/>
      <c r="B86" s="68"/>
      <c r="C86" s="82"/>
      <c r="D86" s="57" t="s">
        <v>12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9">
        <v>0</v>
      </c>
      <c r="K86" s="59">
        <v>0</v>
      </c>
      <c r="L86" s="59">
        <v>0</v>
      </c>
    </row>
    <row r="87" spans="1:12" s="48" customFormat="1">
      <c r="A87" s="88"/>
      <c r="B87" s="68"/>
      <c r="C87" s="82"/>
      <c r="D87" s="55" t="s">
        <v>13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3">
        <v>0</v>
      </c>
      <c r="K87" s="53">
        <v>0</v>
      </c>
      <c r="L87" s="53">
        <v>0</v>
      </c>
    </row>
    <row r="88" spans="1:12" s="48" customFormat="1" ht="30">
      <c r="A88" s="88"/>
      <c r="B88" s="68"/>
      <c r="C88" s="82"/>
      <c r="D88" s="57" t="s">
        <v>14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3">
        <v>0</v>
      </c>
      <c r="K88" s="53">
        <v>0</v>
      </c>
      <c r="L88" s="53">
        <v>0</v>
      </c>
    </row>
    <row r="89" spans="1:12" s="48" customFormat="1">
      <c r="A89" s="88"/>
      <c r="B89" s="68"/>
      <c r="C89" s="82"/>
      <c r="D89" s="55" t="s">
        <v>15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3">
        <v>0</v>
      </c>
      <c r="K89" s="53">
        <v>0</v>
      </c>
      <c r="L89" s="53">
        <v>0</v>
      </c>
    </row>
    <row r="90" spans="1:12" s="48" customFormat="1" ht="30">
      <c r="A90" s="88"/>
      <c r="B90" s="68"/>
      <c r="C90" s="82"/>
      <c r="D90" s="55" t="s">
        <v>19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3">
        <v>0</v>
      </c>
      <c r="K90" s="53">
        <v>0</v>
      </c>
      <c r="L90" s="53">
        <v>0</v>
      </c>
    </row>
    <row r="91" spans="1:12" s="48" customFormat="1">
      <c r="A91" s="67"/>
      <c r="B91" s="81" t="s">
        <v>26</v>
      </c>
      <c r="C91" s="82" t="s">
        <v>23</v>
      </c>
      <c r="D91" s="51" t="s">
        <v>10</v>
      </c>
      <c r="E91" s="52">
        <f>E92+E94+E96+E97</f>
        <v>100</v>
      </c>
      <c r="F91" s="52">
        <f>F92+F94+F96+F97</f>
        <v>100</v>
      </c>
      <c r="G91" s="52">
        <f>G92+G94+G96+G97</f>
        <v>100</v>
      </c>
      <c r="H91" s="52">
        <f>H92+H94+H96+H97</f>
        <v>100</v>
      </c>
      <c r="I91" s="52">
        <f>I92+I94+I96+I97</f>
        <v>0</v>
      </c>
      <c r="J91" s="53">
        <f>H91/E91*100</f>
        <v>100</v>
      </c>
      <c r="K91" s="53">
        <f>H91/F91*100</f>
        <v>100</v>
      </c>
      <c r="L91" s="53">
        <f>H91/G91*100</f>
        <v>100</v>
      </c>
    </row>
    <row r="92" spans="1:12" s="48" customFormat="1">
      <c r="A92" s="67"/>
      <c r="B92" s="81"/>
      <c r="C92" s="82"/>
      <c r="D92" s="55" t="s">
        <v>11</v>
      </c>
      <c r="E92" s="56">
        <v>100</v>
      </c>
      <c r="F92" s="56">
        <v>100</v>
      </c>
      <c r="G92" s="56">
        <v>100</v>
      </c>
      <c r="H92" s="56">
        <v>100</v>
      </c>
      <c r="I92" s="56">
        <v>0</v>
      </c>
      <c r="J92" s="59">
        <f>H92/E92*100</f>
        <v>100</v>
      </c>
      <c r="K92" s="59">
        <f>H92/F92*100</f>
        <v>100</v>
      </c>
      <c r="L92" s="59">
        <f>H92/G92*100</f>
        <v>100</v>
      </c>
    </row>
    <row r="93" spans="1:12" s="48" customFormat="1" ht="30">
      <c r="A93" s="67"/>
      <c r="B93" s="81"/>
      <c r="C93" s="82"/>
      <c r="D93" s="57" t="s">
        <v>12</v>
      </c>
      <c r="E93" s="56">
        <v>0</v>
      </c>
      <c r="F93" s="56"/>
      <c r="G93" s="56">
        <v>0</v>
      </c>
      <c r="H93" s="56">
        <v>0</v>
      </c>
      <c r="I93" s="56">
        <v>0</v>
      </c>
      <c r="J93" s="59">
        <v>0</v>
      </c>
      <c r="K93" s="59">
        <v>0</v>
      </c>
      <c r="L93" s="59">
        <v>0</v>
      </c>
    </row>
    <row r="94" spans="1:12" s="48" customFormat="1">
      <c r="A94" s="67"/>
      <c r="B94" s="81"/>
      <c r="C94" s="82"/>
      <c r="D94" s="55" t="s">
        <v>13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</row>
    <row r="95" spans="1:12" s="48" customFormat="1" ht="30">
      <c r="A95" s="67"/>
      <c r="B95" s="81"/>
      <c r="C95" s="82"/>
      <c r="D95" s="57" t="s">
        <v>14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</row>
    <row r="96" spans="1:12" s="48" customFormat="1">
      <c r="A96" s="67"/>
      <c r="B96" s="81"/>
      <c r="C96" s="82"/>
      <c r="D96" s="55" t="s">
        <v>15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</row>
    <row r="97" spans="1:12" s="48" customFormat="1" ht="30">
      <c r="A97" s="67"/>
      <c r="B97" s="81"/>
      <c r="C97" s="82"/>
      <c r="D97" s="55" t="s">
        <v>19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</row>
    <row r="98" spans="1:12" s="48" customFormat="1">
      <c r="A98" s="89"/>
      <c r="B98" s="81" t="s">
        <v>27</v>
      </c>
      <c r="C98" s="82" t="s">
        <v>23</v>
      </c>
      <c r="D98" s="51" t="s">
        <v>10</v>
      </c>
      <c r="E98" s="52">
        <f>E99+E101+E103+E104</f>
        <v>160</v>
      </c>
      <c r="F98" s="52">
        <f>F99+F101+F103+F104</f>
        <v>160</v>
      </c>
      <c r="G98" s="52">
        <f>G99+G101+G103+G104</f>
        <v>160</v>
      </c>
      <c r="H98" s="52">
        <f>H99+H101+H103+H104</f>
        <v>160</v>
      </c>
      <c r="I98" s="52">
        <f>I99+I101+I103+I104</f>
        <v>0</v>
      </c>
      <c r="J98" s="53">
        <f>H98/E98*100</f>
        <v>100</v>
      </c>
      <c r="K98" s="53">
        <f>H98/F98*100</f>
        <v>100</v>
      </c>
      <c r="L98" s="53">
        <f>H98/G98*100</f>
        <v>100</v>
      </c>
    </row>
    <row r="99" spans="1:12" s="48" customFormat="1">
      <c r="A99" s="89"/>
      <c r="B99" s="81"/>
      <c r="C99" s="82"/>
      <c r="D99" s="55" t="s">
        <v>11</v>
      </c>
      <c r="E99" s="56">
        <v>160</v>
      </c>
      <c r="F99" s="56">
        <v>160</v>
      </c>
      <c r="G99" s="56">
        <v>160</v>
      </c>
      <c r="H99" s="56">
        <v>160</v>
      </c>
      <c r="I99" s="56">
        <v>0</v>
      </c>
      <c r="J99" s="59">
        <f>H99/E99*100</f>
        <v>100</v>
      </c>
      <c r="K99" s="59">
        <f>H99/F99*100</f>
        <v>100</v>
      </c>
      <c r="L99" s="59">
        <f>H99/G99*100</f>
        <v>100</v>
      </c>
    </row>
    <row r="100" spans="1:12" s="48" customFormat="1" ht="30">
      <c r="A100" s="89"/>
      <c r="B100" s="81"/>
      <c r="C100" s="82"/>
      <c r="D100" s="57" t="s">
        <v>12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9">
        <v>0</v>
      </c>
      <c r="K100" s="59">
        <v>0</v>
      </c>
      <c r="L100" s="59">
        <v>0</v>
      </c>
    </row>
    <row r="101" spans="1:12" s="48" customFormat="1">
      <c r="A101" s="89"/>
      <c r="B101" s="81"/>
      <c r="C101" s="82"/>
      <c r="D101" s="55" t="s">
        <v>13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</row>
    <row r="102" spans="1:12" s="48" customFormat="1" ht="30">
      <c r="A102" s="89"/>
      <c r="B102" s="81"/>
      <c r="C102" s="82"/>
      <c r="D102" s="57" t="s">
        <v>14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</row>
    <row r="103" spans="1:12" s="48" customFormat="1">
      <c r="A103" s="89"/>
      <c r="B103" s="81"/>
      <c r="C103" s="82"/>
      <c r="D103" s="55" t="s">
        <v>15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</row>
    <row r="104" spans="1:12" s="48" customFormat="1" ht="30">
      <c r="A104" s="89"/>
      <c r="B104" s="81"/>
      <c r="C104" s="82"/>
      <c r="D104" s="55" t="s">
        <v>19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</row>
    <row r="105" spans="1:12" s="48" customFormat="1">
      <c r="A105" s="89"/>
      <c r="B105" s="81" t="s">
        <v>28</v>
      </c>
      <c r="C105" s="82" t="s">
        <v>23</v>
      </c>
      <c r="D105" s="51" t="s">
        <v>10</v>
      </c>
      <c r="E105" s="52">
        <f>E106+E108+E110+E111</f>
        <v>0</v>
      </c>
      <c r="F105" s="52">
        <f>F106+F108+F110+F111</f>
        <v>0</v>
      </c>
      <c r="G105" s="52">
        <f>G106+G108+G110+G111</f>
        <v>0</v>
      </c>
      <c r="H105" s="52">
        <f>H106+H108+H110+H111</f>
        <v>0</v>
      </c>
      <c r="I105" s="52">
        <f>I106+I108+I110+I111</f>
        <v>0</v>
      </c>
      <c r="J105" s="53" t="e">
        <f>H105/E105*100</f>
        <v>#DIV/0!</v>
      </c>
      <c r="K105" s="53" t="e">
        <f>H105/F105*100</f>
        <v>#DIV/0!</v>
      </c>
      <c r="L105" s="53" t="e">
        <f>H105/G105*100</f>
        <v>#DIV/0!</v>
      </c>
    </row>
    <row r="106" spans="1:12" s="48" customFormat="1">
      <c r="A106" s="89"/>
      <c r="B106" s="81"/>
      <c r="C106" s="82"/>
      <c r="D106" s="55" t="s">
        <v>11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9" t="e">
        <f>H106/E106*100</f>
        <v>#DIV/0!</v>
      </c>
      <c r="K106" s="59" t="e">
        <f>H106/F106*100</f>
        <v>#DIV/0!</v>
      </c>
      <c r="L106" s="59" t="e">
        <f>H106/G106*100</f>
        <v>#DIV/0!</v>
      </c>
    </row>
    <row r="107" spans="1:12" s="48" customFormat="1" ht="30">
      <c r="A107" s="89"/>
      <c r="B107" s="81"/>
      <c r="C107" s="82"/>
      <c r="D107" s="57" t="s">
        <v>12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</row>
    <row r="108" spans="1:12" s="48" customFormat="1">
      <c r="A108" s="89"/>
      <c r="B108" s="81"/>
      <c r="C108" s="82"/>
      <c r="D108" s="55" t="s">
        <v>13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</row>
    <row r="109" spans="1:12" s="48" customFormat="1" ht="30">
      <c r="A109" s="89"/>
      <c r="B109" s="81"/>
      <c r="C109" s="82"/>
      <c r="D109" s="57" t="s">
        <v>14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</row>
    <row r="110" spans="1:12" s="48" customFormat="1">
      <c r="A110" s="89"/>
      <c r="B110" s="81"/>
      <c r="C110" s="82"/>
      <c r="D110" s="55" t="s">
        <v>15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</row>
    <row r="111" spans="1:12" s="48" customFormat="1" ht="30">
      <c r="A111" s="89"/>
      <c r="B111" s="81"/>
      <c r="C111" s="82"/>
      <c r="D111" s="55" t="s">
        <v>19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</row>
    <row r="112" spans="1:12" s="48" customFormat="1">
      <c r="A112" s="89"/>
      <c r="B112" s="81" t="s">
        <v>29</v>
      </c>
      <c r="C112" s="82" t="s">
        <v>23</v>
      </c>
      <c r="D112" s="51" t="s">
        <v>10</v>
      </c>
      <c r="E112" s="52">
        <f>E113+E115+E117+E118</f>
        <v>59</v>
      </c>
      <c r="F112" s="52">
        <f>F113+F115+F117+F118</f>
        <v>59</v>
      </c>
      <c r="G112" s="52">
        <f>G113+G115+G117+G118</f>
        <v>59</v>
      </c>
      <c r="H112" s="52">
        <f>H113+H115+H117+H118</f>
        <v>45.4</v>
      </c>
      <c r="I112" s="52">
        <f>I113+I115+I117+I118</f>
        <v>0</v>
      </c>
      <c r="J112" s="53">
        <f>H112/E112*100</f>
        <v>76.949152542372872</v>
      </c>
      <c r="K112" s="53">
        <f>H112/F112*100</f>
        <v>76.949152542372872</v>
      </c>
      <c r="L112" s="53">
        <f>H112/G112*100</f>
        <v>76.949152542372872</v>
      </c>
    </row>
    <row r="113" spans="1:12" s="48" customFormat="1">
      <c r="A113" s="89"/>
      <c r="B113" s="81"/>
      <c r="C113" s="82"/>
      <c r="D113" s="55" t="s">
        <v>11</v>
      </c>
      <c r="E113" s="56">
        <v>59</v>
      </c>
      <c r="F113" s="56">
        <v>59</v>
      </c>
      <c r="G113" s="56">
        <v>59</v>
      </c>
      <c r="H113" s="56">
        <v>45.4</v>
      </c>
      <c r="I113" s="56">
        <v>0</v>
      </c>
      <c r="J113" s="59">
        <f>H113/E113*100</f>
        <v>76.949152542372872</v>
      </c>
      <c r="K113" s="59">
        <f>H113/F113*100</f>
        <v>76.949152542372872</v>
      </c>
      <c r="L113" s="59">
        <f>H113/G113*100</f>
        <v>76.949152542372872</v>
      </c>
    </row>
    <row r="114" spans="1:12" s="48" customFormat="1" ht="30">
      <c r="A114" s="89"/>
      <c r="B114" s="81"/>
      <c r="C114" s="82"/>
      <c r="D114" s="57" t="s">
        <v>12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</row>
    <row r="115" spans="1:12" s="48" customFormat="1">
      <c r="A115" s="89"/>
      <c r="B115" s="81"/>
      <c r="C115" s="82"/>
      <c r="D115" s="55" t="s">
        <v>13</v>
      </c>
      <c r="E115" s="56">
        <v>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</row>
    <row r="116" spans="1:12" s="48" customFormat="1" ht="30">
      <c r="A116" s="89"/>
      <c r="B116" s="81"/>
      <c r="C116" s="82"/>
      <c r="D116" s="57" t="s">
        <v>14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</row>
    <row r="117" spans="1:12" s="48" customFormat="1">
      <c r="A117" s="89"/>
      <c r="B117" s="81"/>
      <c r="C117" s="82"/>
      <c r="D117" s="55" t="s">
        <v>15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</row>
    <row r="118" spans="1:12" s="48" customFormat="1" ht="30">
      <c r="A118" s="89"/>
      <c r="B118" s="81"/>
      <c r="C118" s="82"/>
      <c r="D118" s="55" t="s">
        <v>19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</row>
    <row r="119" spans="1:12" s="48" customFormat="1">
      <c r="A119" s="67"/>
      <c r="B119" s="81" t="s">
        <v>30</v>
      </c>
      <c r="C119" s="82" t="s">
        <v>23</v>
      </c>
      <c r="D119" s="51" t="s">
        <v>10</v>
      </c>
      <c r="E119" s="52">
        <f>E120+E122+E124+E125</f>
        <v>200</v>
      </c>
      <c r="F119" s="52">
        <f>F120+F122+F124+F125</f>
        <v>200</v>
      </c>
      <c r="G119" s="52">
        <f>G120+G122+G124+G125</f>
        <v>200</v>
      </c>
      <c r="H119" s="52">
        <f>H120+H122+H124+H125</f>
        <v>200</v>
      </c>
      <c r="I119" s="52">
        <f>I120+I122+I124+I125</f>
        <v>0</v>
      </c>
      <c r="J119" s="53">
        <f>H119/E119*100</f>
        <v>100</v>
      </c>
      <c r="K119" s="53">
        <f>H119/F119*100</f>
        <v>100</v>
      </c>
      <c r="L119" s="53">
        <f>H119/G119*100</f>
        <v>100</v>
      </c>
    </row>
    <row r="120" spans="1:12" s="48" customFormat="1">
      <c r="A120" s="67"/>
      <c r="B120" s="81"/>
      <c r="C120" s="82"/>
      <c r="D120" s="55" t="s">
        <v>11</v>
      </c>
      <c r="E120" s="56">
        <v>200</v>
      </c>
      <c r="F120" s="56">
        <v>200</v>
      </c>
      <c r="G120" s="56">
        <v>200</v>
      </c>
      <c r="H120" s="56">
        <v>200</v>
      </c>
      <c r="I120" s="56">
        <v>0</v>
      </c>
      <c r="J120" s="59">
        <f>H120/E120*100</f>
        <v>100</v>
      </c>
      <c r="K120" s="59">
        <f>H120/F120*100</f>
        <v>100</v>
      </c>
      <c r="L120" s="59">
        <f>H120/G120*100</f>
        <v>100</v>
      </c>
    </row>
    <row r="121" spans="1:12" s="48" customFormat="1" ht="30">
      <c r="A121" s="67"/>
      <c r="B121" s="81"/>
      <c r="C121" s="82"/>
      <c r="D121" s="57" t="s">
        <v>12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</row>
    <row r="122" spans="1:12" s="48" customFormat="1">
      <c r="A122" s="67"/>
      <c r="B122" s="81"/>
      <c r="C122" s="82"/>
      <c r="D122" s="55" t="s">
        <v>13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</row>
    <row r="123" spans="1:12" s="48" customFormat="1" ht="30">
      <c r="A123" s="67"/>
      <c r="B123" s="81"/>
      <c r="C123" s="82"/>
      <c r="D123" s="57" t="s">
        <v>14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</row>
    <row r="124" spans="1:12" s="48" customFormat="1">
      <c r="A124" s="67"/>
      <c r="B124" s="81"/>
      <c r="C124" s="82"/>
      <c r="D124" s="55" t="s">
        <v>15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</row>
    <row r="125" spans="1:12" s="48" customFormat="1" ht="30">
      <c r="A125" s="67"/>
      <c r="B125" s="81"/>
      <c r="C125" s="82"/>
      <c r="D125" s="55" t="s">
        <v>19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</row>
    <row r="126" spans="1:12" s="48" customFormat="1">
      <c r="A126" s="67"/>
      <c r="B126" s="81" t="s">
        <v>31</v>
      </c>
      <c r="C126" s="82" t="s">
        <v>23</v>
      </c>
      <c r="D126" s="51" t="s">
        <v>10</v>
      </c>
      <c r="E126" s="52">
        <f>E127+E129+E131+E132</f>
        <v>11094.2</v>
      </c>
      <c r="F126" s="52">
        <f>F127+F129+F131+F132</f>
        <v>11094.2</v>
      </c>
      <c r="G126" s="52">
        <f>G127+G129+G131+G132</f>
        <v>11025.9</v>
      </c>
      <c r="H126" s="52">
        <f>H127+H129+H131+H132</f>
        <v>8362.2000000000007</v>
      </c>
      <c r="I126" s="52">
        <f>I127+I129+I131+I132</f>
        <v>2891.5</v>
      </c>
      <c r="J126" s="53">
        <f>H126/E126*100</f>
        <v>75.374520019469642</v>
      </c>
      <c r="K126" s="53">
        <f>H126/F126*100</f>
        <v>75.374520019469642</v>
      </c>
      <c r="L126" s="53">
        <f>H126/G126*100</f>
        <v>75.841427910646757</v>
      </c>
    </row>
    <row r="127" spans="1:12" s="48" customFormat="1">
      <c r="A127" s="67"/>
      <c r="B127" s="81"/>
      <c r="C127" s="82"/>
      <c r="D127" s="55" t="s">
        <v>11</v>
      </c>
      <c r="E127" s="56">
        <v>11094.2</v>
      </c>
      <c r="F127" s="56">
        <v>11094.2</v>
      </c>
      <c r="G127" s="56">
        <v>11025.9</v>
      </c>
      <c r="H127" s="56">
        <v>8362.2000000000007</v>
      </c>
      <c r="I127" s="56">
        <v>2891.5</v>
      </c>
      <c r="J127" s="59">
        <f>H127/E127*100</f>
        <v>75.374520019469642</v>
      </c>
      <c r="K127" s="59">
        <f>H127/F127*100</f>
        <v>75.374520019469642</v>
      </c>
      <c r="L127" s="59">
        <f>H127/G127*100</f>
        <v>75.841427910646757</v>
      </c>
    </row>
    <row r="128" spans="1:12" s="48" customFormat="1" ht="30">
      <c r="A128" s="67"/>
      <c r="B128" s="81"/>
      <c r="C128" s="82"/>
      <c r="D128" s="57" t="s">
        <v>12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</row>
    <row r="129" spans="1:12" s="48" customFormat="1">
      <c r="A129" s="67"/>
      <c r="B129" s="81"/>
      <c r="C129" s="82"/>
      <c r="D129" s="55" t="s">
        <v>13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</row>
    <row r="130" spans="1:12" s="48" customFormat="1" ht="30">
      <c r="A130" s="67"/>
      <c r="B130" s="81"/>
      <c r="C130" s="82"/>
      <c r="D130" s="57" t="s">
        <v>14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</row>
    <row r="131" spans="1:12" s="48" customFormat="1">
      <c r="A131" s="67"/>
      <c r="B131" s="81"/>
      <c r="C131" s="82"/>
      <c r="D131" s="55" t="s">
        <v>15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</row>
    <row r="132" spans="1:12" s="48" customFormat="1" ht="30">
      <c r="A132" s="67"/>
      <c r="B132" s="81"/>
      <c r="C132" s="82"/>
      <c r="D132" s="55" t="s">
        <v>19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</row>
    <row r="133" spans="1:12" s="48" customFormat="1">
      <c r="A133" s="67"/>
      <c r="B133" s="81" t="s">
        <v>32</v>
      </c>
      <c r="C133" s="82" t="s">
        <v>23</v>
      </c>
      <c r="D133" s="51" t="s">
        <v>10</v>
      </c>
      <c r="E133" s="52">
        <f>E134+E136+E138+E139</f>
        <v>700</v>
      </c>
      <c r="F133" s="52">
        <f>F134+F136+F138+F139</f>
        <v>700</v>
      </c>
      <c r="G133" s="52">
        <f>G134+G136+G138+G139</f>
        <v>700</v>
      </c>
      <c r="H133" s="52">
        <f>H134+H136+H138+H139</f>
        <v>200</v>
      </c>
      <c r="I133" s="52">
        <f>I134+I136+I138+I139</f>
        <v>0</v>
      </c>
      <c r="J133" s="53">
        <f>H133/E133*100</f>
        <v>28.571428571428569</v>
      </c>
      <c r="K133" s="53">
        <f>H133/F133*100</f>
        <v>28.571428571428569</v>
      </c>
      <c r="L133" s="53">
        <f>H133/G133*100</f>
        <v>28.571428571428569</v>
      </c>
    </row>
    <row r="134" spans="1:12" s="48" customFormat="1">
      <c r="A134" s="67"/>
      <c r="B134" s="81"/>
      <c r="C134" s="82"/>
      <c r="D134" s="55" t="s">
        <v>11</v>
      </c>
      <c r="E134" s="56">
        <v>700</v>
      </c>
      <c r="F134" s="56">
        <v>700</v>
      </c>
      <c r="G134" s="56">
        <v>700</v>
      </c>
      <c r="H134" s="56">
        <v>200</v>
      </c>
      <c r="I134" s="56">
        <v>0</v>
      </c>
      <c r="J134" s="59">
        <f>H134/E134*100</f>
        <v>28.571428571428569</v>
      </c>
      <c r="K134" s="59">
        <f>H134/F134*100</f>
        <v>28.571428571428569</v>
      </c>
      <c r="L134" s="59">
        <f>H134/G134*100</f>
        <v>28.571428571428569</v>
      </c>
    </row>
    <row r="135" spans="1:12" s="48" customFormat="1" ht="30">
      <c r="A135" s="67"/>
      <c r="B135" s="81"/>
      <c r="C135" s="82"/>
      <c r="D135" s="57" t="s">
        <v>12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</row>
    <row r="136" spans="1:12" s="48" customFormat="1">
      <c r="A136" s="67"/>
      <c r="B136" s="81"/>
      <c r="C136" s="82"/>
      <c r="D136" s="55" t="s">
        <v>13</v>
      </c>
      <c r="E136" s="56">
        <v>0</v>
      </c>
      <c r="F136" s="56">
        <v>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</row>
    <row r="137" spans="1:12" s="48" customFormat="1" ht="30">
      <c r="A137" s="67"/>
      <c r="B137" s="81"/>
      <c r="C137" s="82"/>
      <c r="D137" s="57" t="s">
        <v>14</v>
      </c>
      <c r="E137" s="56">
        <v>0</v>
      </c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</row>
    <row r="138" spans="1:12" s="48" customFormat="1">
      <c r="A138" s="67"/>
      <c r="B138" s="81"/>
      <c r="C138" s="82"/>
      <c r="D138" s="55" t="s">
        <v>15</v>
      </c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</row>
    <row r="139" spans="1:12" s="48" customFormat="1" ht="30">
      <c r="A139" s="67"/>
      <c r="B139" s="81"/>
      <c r="C139" s="82"/>
      <c r="D139" s="55" t="s">
        <v>19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</row>
    <row r="140" spans="1:12" s="48" customFormat="1">
      <c r="A140" s="88"/>
      <c r="B140" s="68" t="s">
        <v>33</v>
      </c>
      <c r="C140" s="82" t="s">
        <v>34</v>
      </c>
      <c r="D140" s="51" t="s">
        <v>10</v>
      </c>
      <c r="E140" s="52">
        <f>E141+E143+E145+E146</f>
        <v>2444.6</v>
      </c>
      <c r="F140" s="52">
        <f>F141+F143+F145+F146</f>
        <v>2444.6</v>
      </c>
      <c r="G140" s="52">
        <f>G141+G143+G145+G146</f>
        <v>2444.6</v>
      </c>
      <c r="H140" s="52">
        <f>H141+H143+H145+H146</f>
        <v>1857.5</v>
      </c>
      <c r="I140" s="52">
        <f>I141+I143+I145+I146</f>
        <v>1857.5</v>
      </c>
      <c r="J140" s="53">
        <f>H140/E140*100</f>
        <v>75.983801030843495</v>
      </c>
      <c r="K140" s="53">
        <f>H140/F140*100</f>
        <v>75.983801030843495</v>
      </c>
      <c r="L140" s="53">
        <f>H140/G140*100</f>
        <v>75.983801030843495</v>
      </c>
    </row>
    <row r="141" spans="1:12" s="48" customFormat="1">
      <c r="A141" s="88"/>
      <c r="B141" s="68"/>
      <c r="C141" s="82"/>
      <c r="D141" s="55" t="s">
        <v>11</v>
      </c>
      <c r="E141" s="56">
        <f>E148</f>
        <v>2444.6</v>
      </c>
      <c r="F141" s="56">
        <f t="shared" ref="F141:I141" si="25">F148</f>
        <v>2444.6</v>
      </c>
      <c r="G141" s="56">
        <f t="shared" si="25"/>
        <v>2444.6</v>
      </c>
      <c r="H141" s="56">
        <v>1857.5</v>
      </c>
      <c r="I141" s="56">
        <f t="shared" si="25"/>
        <v>1857.5</v>
      </c>
      <c r="J141" s="59">
        <f>H141/E141*100</f>
        <v>75.983801030843495</v>
      </c>
      <c r="K141" s="59">
        <f>H141/F141*100</f>
        <v>75.983801030843495</v>
      </c>
      <c r="L141" s="59">
        <f>H141/G141*100</f>
        <v>75.983801030843495</v>
      </c>
    </row>
    <row r="142" spans="1:12" s="48" customFormat="1" ht="30">
      <c r="A142" s="88"/>
      <c r="B142" s="68"/>
      <c r="C142" s="82"/>
      <c r="D142" s="57" t="s">
        <v>12</v>
      </c>
      <c r="E142" s="56">
        <v>0</v>
      </c>
      <c r="F142" s="56">
        <v>0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</row>
    <row r="143" spans="1:12" s="48" customFormat="1">
      <c r="A143" s="88"/>
      <c r="B143" s="68"/>
      <c r="C143" s="82"/>
      <c r="D143" s="55" t="s">
        <v>13</v>
      </c>
      <c r="E143" s="56">
        <v>0</v>
      </c>
      <c r="F143" s="56">
        <v>0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56">
        <v>0</v>
      </c>
    </row>
    <row r="144" spans="1:12" s="48" customFormat="1" ht="30">
      <c r="A144" s="88"/>
      <c r="B144" s="68"/>
      <c r="C144" s="82"/>
      <c r="D144" s="57" t="s">
        <v>14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</row>
    <row r="145" spans="1:12" s="48" customFormat="1">
      <c r="A145" s="88"/>
      <c r="B145" s="68"/>
      <c r="C145" s="82"/>
      <c r="D145" s="55" t="s">
        <v>15</v>
      </c>
      <c r="E145" s="56">
        <v>0</v>
      </c>
      <c r="F145" s="56">
        <v>0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</row>
    <row r="146" spans="1:12" s="48" customFormat="1" ht="30">
      <c r="A146" s="88"/>
      <c r="B146" s="68"/>
      <c r="C146" s="82"/>
      <c r="D146" s="55" t="s">
        <v>19</v>
      </c>
      <c r="E146" s="56">
        <v>0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</row>
    <row r="147" spans="1:12" s="48" customFormat="1">
      <c r="A147" s="101"/>
      <c r="B147" s="86" t="s">
        <v>35</v>
      </c>
      <c r="C147" s="82" t="s">
        <v>36</v>
      </c>
      <c r="D147" s="51" t="s">
        <v>10</v>
      </c>
      <c r="E147" s="52">
        <f>E148+E150+E152+E153</f>
        <v>2444.6</v>
      </c>
      <c r="F147" s="52">
        <f>F148+F150+F152+F153</f>
        <v>2444.6</v>
      </c>
      <c r="G147" s="52">
        <f>G148+G150+G152+G153</f>
        <v>2444.6</v>
      </c>
      <c r="H147" s="52">
        <f>H148+H150+H152+H153</f>
        <v>1857.5</v>
      </c>
      <c r="I147" s="52">
        <f>I148+I150+I152+I153</f>
        <v>1857.5</v>
      </c>
      <c r="J147" s="53">
        <f>H147/E147*100</f>
        <v>75.983801030843495</v>
      </c>
      <c r="K147" s="53">
        <f>H147/F147*100</f>
        <v>75.983801030843495</v>
      </c>
      <c r="L147" s="53">
        <f>H147/G147*100</f>
        <v>75.983801030843495</v>
      </c>
    </row>
    <row r="148" spans="1:12" s="48" customFormat="1">
      <c r="A148" s="101"/>
      <c r="B148" s="86"/>
      <c r="C148" s="82"/>
      <c r="D148" s="55" t="s">
        <v>11</v>
      </c>
      <c r="E148" s="56">
        <v>2444.6</v>
      </c>
      <c r="F148" s="56">
        <v>2444.6</v>
      </c>
      <c r="G148" s="56">
        <v>2444.6</v>
      </c>
      <c r="H148" s="56">
        <v>1857.5</v>
      </c>
      <c r="I148" s="56">
        <v>1857.5</v>
      </c>
      <c r="J148" s="59">
        <f>H148/E148*100</f>
        <v>75.983801030843495</v>
      </c>
      <c r="K148" s="59">
        <f>H148/F148*100</f>
        <v>75.983801030843495</v>
      </c>
      <c r="L148" s="59">
        <f>H148/G148*100</f>
        <v>75.983801030843495</v>
      </c>
    </row>
    <row r="149" spans="1:12" s="48" customFormat="1" ht="30">
      <c r="A149" s="101"/>
      <c r="B149" s="86"/>
      <c r="C149" s="82"/>
      <c r="D149" s="57" t="s">
        <v>12</v>
      </c>
      <c r="E149" s="56">
        <v>0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</row>
    <row r="150" spans="1:12" s="48" customFormat="1">
      <c r="A150" s="101"/>
      <c r="B150" s="86"/>
      <c r="C150" s="82"/>
      <c r="D150" s="55" t="s">
        <v>13</v>
      </c>
      <c r="E150" s="56">
        <v>0</v>
      </c>
      <c r="F150" s="56">
        <v>0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</row>
    <row r="151" spans="1:12" s="48" customFormat="1" ht="30">
      <c r="A151" s="101"/>
      <c r="B151" s="86"/>
      <c r="C151" s="82"/>
      <c r="D151" s="57" t="s">
        <v>14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</row>
    <row r="152" spans="1:12" s="48" customFormat="1">
      <c r="A152" s="101"/>
      <c r="B152" s="86"/>
      <c r="C152" s="82"/>
      <c r="D152" s="55" t="s">
        <v>15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</row>
    <row r="153" spans="1:12" s="48" customFormat="1" ht="30">
      <c r="A153" s="101"/>
      <c r="B153" s="86"/>
      <c r="C153" s="82"/>
      <c r="D153" s="55" t="s">
        <v>19</v>
      </c>
      <c r="E153" s="56">
        <v>0</v>
      </c>
      <c r="F153" s="56">
        <v>0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</row>
    <row r="154" spans="1:12" s="63" customFormat="1">
      <c r="A154" s="68"/>
      <c r="B154" s="68" t="s">
        <v>37</v>
      </c>
      <c r="C154" s="82" t="s">
        <v>18</v>
      </c>
      <c r="D154" s="62" t="s">
        <v>10</v>
      </c>
      <c r="E154" s="52">
        <f>E155+E157+E159+E160</f>
        <v>0</v>
      </c>
      <c r="F154" s="52">
        <f>F155+F157+F159+F160</f>
        <v>0</v>
      </c>
      <c r="G154" s="52">
        <f>G155+G157+G159+G160</f>
        <v>0</v>
      </c>
      <c r="H154" s="52">
        <f>H155+H157+H159+H160</f>
        <v>0</v>
      </c>
      <c r="I154" s="52">
        <f>I155+I157+I159+I160</f>
        <v>0</v>
      </c>
      <c r="J154" s="53" t="e">
        <f>H154/E154*100</f>
        <v>#DIV/0!</v>
      </c>
      <c r="K154" s="53" t="e">
        <f>H154/F154*100</f>
        <v>#DIV/0!</v>
      </c>
      <c r="L154" s="53" t="e">
        <f>H154/G154*100</f>
        <v>#DIV/0!</v>
      </c>
    </row>
    <row r="155" spans="1:12" s="48" customFormat="1">
      <c r="A155" s="68"/>
      <c r="B155" s="68"/>
      <c r="C155" s="82"/>
      <c r="D155" s="55" t="s">
        <v>11</v>
      </c>
      <c r="E155" s="56">
        <f>E169+E183+E197</f>
        <v>0</v>
      </c>
      <c r="F155" s="56">
        <f t="shared" ref="F155:I155" si="26">F169+F183+F197</f>
        <v>0</v>
      </c>
      <c r="G155" s="56">
        <f t="shared" si="26"/>
        <v>0</v>
      </c>
      <c r="H155" s="56">
        <f t="shared" si="26"/>
        <v>0</v>
      </c>
      <c r="I155" s="56">
        <f t="shared" si="26"/>
        <v>0</v>
      </c>
      <c r="J155" s="59" t="e">
        <f>H155/E155*100</f>
        <v>#DIV/0!</v>
      </c>
      <c r="K155" s="59" t="e">
        <f>H155/F155*100</f>
        <v>#DIV/0!</v>
      </c>
      <c r="L155" s="59" t="e">
        <f>H155/G155*100</f>
        <v>#DIV/0!</v>
      </c>
    </row>
    <row r="156" spans="1:12" s="48" customFormat="1" ht="30">
      <c r="A156" s="68"/>
      <c r="B156" s="68"/>
      <c r="C156" s="82"/>
      <c r="D156" s="57" t="s">
        <v>12</v>
      </c>
      <c r="E156" s="56">
        <f>E170+E184</f>
        <v>0</v>
      </c>
      <c r="F156" s="56">
        <f t="shared" ref="F156:I156" si="27">F170+F184</f>
        <v>0</v>
      </c>
      <c r="G156" s="56">
        <f t="shared" si="27"/>
        <v>0</v>
      </c>
      <c r="H156" s="56">
        <f t="shared" si="27"/>
        <v>0</v>
      </c>
      <c r="I156" s="56">
        <f t="shared" si="27"/>
        <v>0</v>
      </c>
      <c r="J156" s="56">
        <v>0</v>
      </c>
      <c r="K156" s="56">
        <v>0</v>
      </c>
      <c r="L156" s="56">
        <v>0</v>
      </c>
    </row>
    <row r="157" spans="1:12" s="48" customFormat="1">
      <c r="A157" s="68"/>
      <c r="B157" s="68"/>
      <c r="C157" s="82"/>
      <c r="D157" s="55" t="s">
        <v>13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</row>
    <row r="158" spans="1:12" s="48" customFormat="1" ht="30">
      <c r="A158" s="68"/>
      <c r="B158" s="68"/>
      <c r="C158" s="82"/>
      <c r="D158" s="57" t="s">
        <v>14</v>
      </c>
      <c r="E158" s="56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</row>
    <row r="159" spans="1:12" s="48" customFormat="1">
      <c r="A159" s="68"/>
      <c r="B159" s="68"/>
      <c r="C159" s="82"/>
      <c r="D159" s="55" t="s">
        <v>15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</row>
    <row r="160" spans="1:12" s="48" customFormat="1" ht="30">
      <c r="A160" s="68"/>
      <c r="B160" s="68"/>
      <c r="C160" s="82"/>
      <c r="D160" s="55" t="s">
        <v>19</v>
      </c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</row>
    <row r="161" spans="1:12" s="48" customFormat="1">
      <c r="A161" s="68"/>
      <c r="B161" s="68"/>
      <c r="C161" s="82" t="s">
        <v>262</v>
      </c>
      <c r="D161" s="51" t="s">
        <v>10</v>
      </c>
      <c r="E161" s="52">
        <f>E162+E164+E166+E167</f>
        <v>8000</v>
      </c>
      <c r="F161" s="52">
        <f>F162+F164+F166+F167</f>
        <v>12500</v>
      </c>
      <c r="G161" s="52">
        <f>G162+G164+G166+G167</f>
        <v>12494</v>
      </c>
      <c r="H161" s="52">
        <f>H162+H164+H166+H167</f>
        <v>7522.6</v>
      </c>
      <c r="I161" s="52">
        <f>I162+I164+I166+I167</f>
        <v>7522.6</v>
      </c>
      <c r="J161" s="53">
        <f>H161/E161*100</f>
        <v>94.032500000000013</v>
      </c>
      <c r="K161" s="53">
        <f>H161/F161*100</f>
        <v>60.180799999999998</v>
      </c>
      <c r="L161" s="53">
        <f>H161/G161*100</f>
        <v>60.209700656315036</v>
      </c>
    </row>
    <row r="162" spans="1:12" s="48" customFormat="1">
      <c r="A162" s="68"/>
      <c r="B162" s="68"/>
      <c r="C162" s="82"/>
      <c r="D162" s="55" t="s">
        <v>11</v>
      </c>
      <c r="E162" s="56">
        <f>E176</f>
        <v>8000</v>
      </c>
      <c r="F162" s="56">
        <f t="shared" ref="F162:I163" si="28">F176</f>
        <v>12500</v>
      </c>
      <c r="G162" s="56">
        <f t="shared" si="28"/>
        <v>12494</v>
      </c>
      <c r="H162" s="56">
        <f t="shared" si="28"/>
        <v>7522.6</v>
      </c>
      <c r="I162" s="56">
        <f t="shared" si="28"/>
        <v>7522.6</v>
      </c>
      <c r="J162" s="59">
        <f>H162/E162*100</f>
        <v>94.032500000000013</v>
      </c>
      <c r="K162" s="59">
        <f>H162/F162*100</f>
        <v>60.180799999999998</v>
      </c>
      <c r="L162" s="59">
        <f>H162/G162*100</f>
        <v>60.209700656315036</v>
      </c>
    </row>
    <row r="163" spans="1:12" s="48" customFormat="1" ht="30">
      <c r="A163" s="68"/>
      <c r="B163" s="68"/>
      <c r="C163" s="82"/>
      <c r="D163" s="57" t="s">
        <v>12</v>
      </c>
      <c r="E163" s="56">
        <f>E177</f>
        <v>0</v>
      </c>
      <c r="F163" s="56">
        <f t="shared" si="28"/>
        <v>0</v>
      </c>
      <c r="G163" s="56">
        <f t="shared" si="28"/>
        <v>0</v>
      </c>
      <c r="H163" s="56">
        <f t="shared" si="28"/>
        <v>0</v>
      </c>
      <c r="I163" s="56">
        <f t="shared" si="28"/>
        <v>0</v>
      </c>
      <c r="J163" s="56">
        <v>0</v>
      </c>
      <c r="K163" s="56">
        <v>0</v>
      </c>
      <c r="L163" s="56">
        <v>0</v>
      </c>
    </row>
    <row r="164" spans="1:12" s="48" customFormat="1">
      <c r="A164" s="68"/>
      <c r="B164" s="68"/>
      <c r="C164" s="82"/>
      <c r="D164" s="55" t="s">
        <v>13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</row>
    <row r="165" spans="1:12" s="48" customFormat="1" ht="30">
      <c r="A165" s="68"/>
      <c r="B165" s="68"/>
      <c r="C165" s="82"/>
      <c r="D165" s="57" t="s">
        <v>14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</row>
    <row r="166" spans="1:12" s="48" customFormat="1">
      <c r="A166" s="68"/>
      <c r="B166" s="68"/>
      <c r="C166" s="82"/>
      <c r="D166" s="55" t="s">
        <v>15</v>
      </c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</row>
    <row r="167" spans="1:12" s="48" customFormat="1" ht="30">
      <c r="A167" s="68"/>
      <c r="B167" s="68"/>
      <c r="C167" s="82"/>
      <c r="D167" s="55" t="s">
        <v>19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</row>
    <row r="168" spans="1:12" s="48" customFormat="1">
      <c r="A168" s="102"/>
      <c r="B168" s="69" t="s">
        <v>38</v>
      </c>
      <c r="C168" s="82" t="s">
        <v>39</v>
      </c>
      <c r="D168" s="51" t="s">
        <v>10</v>
      </c>
      <c r="E168" s="52">
        <f t="shared" ref="E168:L168" si="29">E169+E171+E173+E174</f>
        <v>0</v>
      </c>
      <c r="F168" s="52">
        <f t="shared" si="29"/>
        <v>0</v>
      </c>
      <c r="G168" s="52">
        <f t="shared" si="29"/>
        <v>0</v>
      </c>
      <c r="H168" s="52">
        <f t="shared" si="29"/>
        <v>0</v>
      </c>
      <c r="I168" s="52">
        <f t="shared" si="29"/>
        <v>0</v>
      </c>
      <c r="J168" s="52">
        <f t="shared" si="29"/>
        <v>0</v>
      </c>
      <c r="K168" s="52">
        <f t="shared" si="29"/>
        <v>0</v>
      </c>
      <c r="L168" s="52">
        <f t="shared" si="29"/>
        <v>0</v>
      </c>
    </row>
    <row r="169" spans="1:12" s="48" customFormat="1">
      <c r="A169" s="102"/>
      <c r="B169" s="69"/>
      <c r="C169" s="82"/>
      <c r="D169" s="55" t="s">
        <v>11</v>
      </c>
      <c r="E169" s="56">
        <v>0</v>
      </c>
      <c r="F169" s="56">
        <v>0</v>
      </c>
      <c r="G169" s="56">
        <v>0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</row>
    <row r="170" spans="1:12" s="48" customFormat="1" ht="30">
      <c r="A170" s="102"/>
      <c r="B170" s="69"/>
      <c r="C170" s="82"/>
      <c r="D170" s="57" t="s">
        <v>12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</row>
    <row r="171" spans="1:12" s="48" customFormat="1">
      <c r="A171" s="102"/>
      <c r="B171" s="69"/>
      <c r="C171" s="82"/>
      <c r="D171" s="55" t="s">
        <v>13</v>
      </c>
      <c r="E171" s="56">
        <v>0</v>
      </c>
      <c r="F171" s="56">
        <v>0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56">
        <v>0</v>
      </c>
    </row>
    <row r="172" spans="1:12" s="48" customFormat="1" ht="30">
      <c r="A172" s="102"/>
      <c r="B172" s="69"/>
      <c r="C172" s="82"/>
      <c r="D172" s="57" t="s">
        <v>14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</row>
    <row r="173" spans="1:12" s="48" customFormat="1">
      <c r="A173" s="102"/>
      <c r="B173" s="69"/>
      <c r="C173" s="82"/>
      <c r="D173" s="55" t="s">
        <v>15</v>
      </c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</row>
    <row r="174" spans="1:12" s="48" customFormat="1" ht="30">
      <c r="A174" s="102"/>
      <c r="B174" s="69"/>
      <c r="C174" s="82"/>
      <c r="D174" s="55" t="s">
        <v>19</v>
      </c>
      <c r="E174" s="56">
        <v>0</v>
      </c>
      <c r="F174" s="56">
        <v>0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</row>
    <row r="175" spans="1:12" s="48" customFormat="1">
      <c r="A175" s="102"/>
      <c r="B175" s="69"/>
      <c r="C175" s="82" t="s">
        <v>262</v>
      </c>
      <c r="D175" s="51" t="s">
        <v>10</v>
      </c>
      <c r="E175" s="52">
        <f>E176+E178+E180+E181</f>
        <v>8000</v>
      </c>
      <c r="F175" s="52">
        <f>F176+F178+F180+F181</f>
        <v>12500</v>
      </c>
      <c r="G175" s="52">
        <f>G176+G178+G180+G181</f>
        <v>12494</v>
      </c>
      <c r="H175" s="52">
        <f>H176+H178+H180+H181</f>
        <v>7522.6</v>
      </c>
      <c r="I175" s="52">
        <f>I176+I178+I180+I181</f>
        <v>7522.6</v>
      </c>
      <c r="J175" s="53">
        <f>H175/E175*100</f>
        <v>94.032500000000013</v>
      </c>
      <c r="K175" s="53">
        <f>H175/F175*100</f>
        <v>60.180799999999998</v>
      </c>
      <c r="L175" s="53">
        <f>H175/G175*100</f>
        <v>60.209700656315036</v>
      </c>
    </row>
    <row r="176" spans="1:12" s="48" customFormat="1">
      <c r="A176" s="102"/>
      <c r="B176" s="69"/>
      <c r="C176" s="82"/>
      <c r="D176" s="55" t="s">
        <v>11</v>
      </c>
      <c r="E176" s="56">
        <v>8000</v>
      </c>
      <c r="F176" s="56">
        <v>12500</v>
      </c>
      <c r="G176" s="56">
        <v>12494</v>
      </c>
      <c r="H176" s="56">
        <v>7522.6</v>
      </c>
      <c r="I176" s="56">
        <v>7522.6</v>
      </c>
      <c r="J176" s="59">
        <f>H176/E176*100</f>
        <v>94.032500000000013</v>
      </c>
      <c r="K176" s="59">
        <f>H176/F176*100</f>
        <v>60.180799999999998</v>
      </c>
      <c r="L176" s="59">
        <f>H176/G176*100</f>
        <v>60.209700656315036</v>
      </c>
    </row>
    <row r="177" spans="1:12" s="48" customFormat="1" ht="30">
      <c r="A177" s="102"/>
      <c r="B177" s="69"/>
      <c r="C177" s="82"/>
      <c r="D177" s="57" t="s">
        <v>12</v>
      </c>
      <c r="E177" s="56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56">
        <v>0</v>
      </c>
    </row>
    <row r="178" spans="1:12" s="48" customFormat="1">
      <c r="A178" s="102"/>
      <c r="B178" s="69"/>
      <c r="C178" s="82"/>
      <c r="D178" s="55" t="s">
        <v>13</v>
      </c>
      <c r="E178" s="56">
        <v>0</v>
      </c>
      <c r="F178" s="56">
        <v>0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</row>
    <row r="179" spans="1:12" s="48" customFormat="1" ht="30">
      <c r="A179" s="102"/>
      <c r="B179" s="69"/>
      <c r="C179" s="82"/>
      <c r="D179" s="57" t="s">
        <v>14</v>
      </c>
      <c r="E179" s="56">
        <v>0</v>
      </c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</row>
    <row r="180" spans="1:12" s="48" customFormat="1">
      <c r="A180" s="102"/>
      <c r="B180" s="69"/>
      <c r="C180" s="82"/>
      <c r="D180" s="55" t="s">
        <v>15</v>
      </c>
      <c r="E180" s="56">
        <v>0</v>
      </c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</row>
    <row r="181" spans="1:12" s="48" customFormat="1" ht="30">
      <c r="A181" s="102"/>
      <c r="B181" s="69"/>
      <c r="C181" s="82"/>
      <c r="D181" s="55" t="s">
        <v>19</v>
      </c>
      <c r="E181" s="56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0</v>
      </c>
    </row>
    <row r="182" spans="1:12" s="48" customFormat="1">
      <c r="A182" s="69"/>
      <c r="B182" s="69" t="s">
        <v>40</v>
      </c>
      <c r="C182" s="82" t="s">
        <v>18</v>
      </c>
      <c r="D182" s="51" t="s">
        <v>10</v>
      </c>
      <c r="E182" s="52">
        <f>E183+E185+E187+E188</f>
        <v>0</v>
      </c>
      <c r="F182" s="52">
        <f>F183+F185+F187+F188</f>
        <v>0</v>
      </c>
      <c r="G182" s="52">
        <f>G183+G185+G187+G188</f>
        <v>0</v>
      </c>
      <c r="H182" s="52">
        <f>H183+H185+H187+H188</f>
        <v>0</v>
      </c>
      <c r="I182" s="52">
        <f>I183+I185+I187+I188</f>
        <v>0</v>
      </c>
      <c r="J182" s="53" t="e">
        <f>H182/E182*100</f>
        <v>#DIV/0!</v>
      </c>
      <c r="K182" s="53" t="e">
        <f>H182/F182*100</f>
        <v>#DIV/0!</v>
      </c>
      <c r="L182" s="53" t="e">
        <f>H182/G182*100</f>
        <v>#DIV/0!</v>
      </c>
    </row>
    <row r="183" spans="1:12" s="48" customFormat="1">
      <c r="A183" s="69"/>
      <c r="B183" s="69"/>
      <c r="C183" s="82"/>
      <c r="D183" s="55" t="s">
        <v>11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9" t="e">
        <f>H183/E183*100</f>
        <v>#DIV/0!</v>
      </c>
      <c r="K183" s="59" t="e">
        <f>H183/F183*100</f>
        <v>#DIV/0!</v>
      </c>
      <c r="L183" s="59" t="e">
        <f>H183/G183*100</f>
        <v>#DIV/0!</v>
      </c>
    </row>
    <row r="184" spans="1:12" s="48" customFormat="1" ht="30">
      <c r="A184" s="69"/>
      <c r="B184" s="69"/>
      <c r="C184" s="82"/>
      <c r="D184" s="57" t="s">
        <v>12</v>
      </c>
      <c r="E184" s="56">
        <v>0</v>
      </c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</row>
    <row r="185" spans="1:12" s="48" customFormat="1">
      <c r="A185" s="69"/>
      <c r="B185" s="69"/>
      <c r="C185" s="82"/>
      <c r="D185" s="55" t="s">
        <v>13</v>
      </c>
      <c r="E185" s="56">
        <v>0</v>
      </c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0</v>
      </c>
    </row>
    <row r="186" spans="1:12" s="48" customFormat="1" ht="30">
      <c r="A186" s="69"/>
      <c r="B186" s="69"/>
      <c r="C186" s="82"/>
      <c r="D186" s="57" t="s">
        <v>14</v>
      </c>
      <c r="E186" s="56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0</v>
      </c>
    </row>
    <row r="187" spans="1:12" s="48" customFormat="1">
      <c r="A187" s="69"/>
      <c r="B187" s="69"/>
      <c r="C187" s="82"/>
      <c r="D187" s="55" t="s">
        <v>15</v>
      </c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</row>
    <row r="188" spans="1:12" s="48" customFormat="1" ht="30">
      <c r="A188" s="69"/>
      <c r="B188" s="69"/>
      <c r="C188" s="82"/>
      <c r="D188" s="55" t="s">
        <v>19</v>
      </c>
      <c r="E188" s="56">
        <v>0</v>
      </c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  <c r="L188" s="56">
        <v>0</v>
      </c>
    </row>
    <row r="189" spans="1:12" s="48" customFormat="1">
      <c r="A189" s="69"/>
      <c r="B189" s="69"/>
      <c r="C189" s="82" t="s">
        <v>262</v>
      </c>
      <c r="D189" s="55" t="s">
        <v>10</v>
      </c>
      <c r="E189" s="56">
        <f t="shared" ref="E189:L189" si="30">E190+E192+E194+E195</f>
        <v>0</v>
      </c>
      <c r="F189" s="56">
        <f t="shared" si="30"/>
        <v>0</v>
      </c>
      <c r="G189" s="56">
        <f t="shared" si="30"/>
        <v>0</v>
      </c>
      <c r="H189" s="56">
        <f t="shared" si="30"/>
        <v>0</v>
      </c>
      <c r="I189" s="56">
        <f t="shared" si="30"/>
        <v>0</v>
      </c>
      <c r="J189" s="56">
        <f t="shared" si="30"/>
        <v>0</v>
      </c>
      <c r="K189" s="56">
        <f t="shared" si="30"/>
        <v>0</v>
      </c>
      <c r="L189" s="56">
        <f t="shared" si="30"/>
        <v>0</v>
      </c>
    </row>
    <row r="190" spans="1:12" s="48" customFormat="1">
      <c r="A190" s="69"/>
      <c r="B190" s="69"/>
      <c r="C190" s="82"/>
      <c r="D190" s="55" t="s">
        <v>11</v>
      </c>
      <c r="E190" s="56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</row>
    <row r="191" spans="1:12" s="48" customFormat="1" ht="30">
      <c r="A191" s="69"/>
      <c r="B191" s="69"/>
      <c r="C191" s="82"/>
      <c r="D191" s="57" t="s">
        <v>12</v>
      </c>
      <c r="E191" s="56">
        <v>0</v>
      </c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</row>
    <row r="192" spans="1:12" s="48" customFormat="1">
      <c r="A192" s="69"/>
      <c r="B192" s="69"/>
      <c r="C192" s="82"/>
      <c r="D192" s="55" t="s">
        <v>13</v>
      </c>
      <c r="E192" s="56">
        <v>0</v>
      </c>
      <c r="F192" s="56">
        <v>0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</row>
    <row r="193" spans="1:12" s="48" customFormat="1" ht="30">
      <c r="A193" s="69"/>
      <c r="B193" s="69"/>
      <c r="C193" s="82"/>
      <c r="D193" s="57" t="s">
        <v>14</v>
      </c>
      <c r="E193" s="56">
        <v>0</v>
      </c>
      <c r="F193" s="56"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0</v>
      </c>
    </row>
    <row r="194" spans="1:12" s="48" customFormat="1">
      <c r="A194" s="69"/>
      <c r="B194" s="69"/>
      <c r="C194" s="82"/>
      <c r="D194" s="55" t="s">
        <v>15</v>
      </c>
      <c r="E194" s="56">
        <v>0</v>
      </c>
      <c r="F194" s="56">
        <v>0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</row>
    <row r="195" spans="1:12" s="48" customFormat="1" ht="30">
      <c r="A195" s="69"/>
      <c r="B195" s="69"/>
      <c r="C195" s="82"/>
      <c r="D195" s="55" t="s">
        <v>19</v>
      </c>
      <c r="E195" s="56">
        <v>0</v>
      </c>
      <c r="F195" s="56">
        <v>0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</row>
    <row r="196" spans="1:12" s="48" customFormat="1">
      <c r="A196" s="73"/>
      <c r="B196" s="69" t="s">
        <v>41</v>
      </c>
      <c r="C196" s="82" t="s">
        <v>18</v>
      </c>
      <c r="D196" s="55" t="s">
        <v>10</v>
      </c>
      <c r="E196" s="56">
        <f t="shared" ref="E196:L196" si="31">E197+E199+E201+E202</f>
        <v>0</v>
      </c>
      <c r="F196" s="56">
        <f t="shared" si="31"/>
        <v>0</v>
      </c>
      <c r="G196" s="56">
        <f t="shared" si="31"/>
        <v>0</v>
      </c>
      <c r="H196" s="56">
        <f t="shared" si="31"/>
        <v>0</v>
      </c>
      <c r="I196" s="56">
        <f t="shared" si="31"/>
        <v>0</v>
      </c>
      <c r="J196" s="56" t="e">
        <f t="shared" si="31"/>
        <v>#DIV/0!</v>
      </c>
      <c r="K196" s="56" t="e">
        <f t="shared" si="31"/>
        <v>#DIV/0!</v>
      </c>
      <c r="L196" s="56" t="e">
        <f t="shared" si="31"/>
        <v>#DIV/0!</v>
      </c>
    </row>
    <row r="197" spans="1:12" s="48" customFormat="1">
      <c r="A197" s="73"/>
      <c r="B197" s="69"/>
      <c r="C197" s="82"/>
      <c r="D197" s="55" t="s">
        <v>11</v>
      </c>
      <c r="E197" s="56">
        <v>0</v>
      </c>
      <c r="F197" s="56">
        <v>0</v>
      </c>
      <c r="G197" s="56">
        <v>0</v>
      </c>
      <c r="H197" s="56">
        <v>0</v>
      </c>
      <c r="I197" s="56">
        <v>0</v>
      </c>
      <c r="J197" s="59" t="e">
        <f>H197/E197*100</f>
        <v>#DIV/0!</v>
      </c>
      <c r="K197" s="59" t="e">
        <f>H197/F197*100</f>
        <v>#DIV/0!</v>
      </c>
      <c r="L197" s="59" t="e">
        <f>H197/G197*100</f>
        <v>#DIV/0!</v>
      </c>
    </row>
    <row r="198" spans="1:12" s="48" customFormat="1" ht="30">
      <c r="A198" s="73"/>
      <c r="B198" s="69"/>
      <c r="C198" s="82"/>
      <c r="D198" s="57" t="s">
        <v>12</v>
      </c>
      <c r="E198" s="56">
        <v>0</v>
      </c>
      <c r="F198" s="56">
        <v>0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</row>
    <row r="199" spans="1:12" s="48" customFormat="1">
      <c r="A199" s="73"/>
      <c r="B199" s="69"/>
      <c r="C199" s="82"/>
      <c r="D199" s="55" t="s">
        <v>13</v>
      </c>
      <c r="E199" s="56">
        <v>0</v>
      </c>
      <c r="F199" s="56">
        <v>0</v>
      </c>
      <c r="G199" s="56">
        <v>0</v>
      </c>
      <c r="H199" s="56">
        <v>0</v>
      </c>
      <c r="I199" s="56">
        <v>0</v>
      </c>
      <c r="J199" s="56">
        <v>0</v>
      </c>
      <c r="K199" s="56">
        <v>0</v>
      </c>
      <c r="L199" s="56">
        <v>0</v>
      </c>
    </row>
    <row r="200" spans="1:12" s="48" customFormat="1" ht="30">
      <c r="A200" s="73"/>
      <c r="B200" s="69"/>
      <c r="C200" s="82"/>
      <c r="D200" s="57" t="s">
        <v>14</v>
      </c>
      <c r="E200" s="56">
        <v>0</v>
      </c>
      <c r="F200" s="56">
        <v>0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</row>
    <row r="201" spans="1:12" s="48" customFormat="1">
      <c r="A201" s="73"/>
      <c r="B201" s="69"/>
      <c r="C201" s="82"/>
      <c r="D201" s="55" t="s">
        <v>15</v>
      </c>
      <c r="E201" s="56">
        <v>0</v>
      </c>
      <c r="F201" s="56">
        <v>0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</row>
    <row r="202" spans="1:12" s="48" customFormat="1" ht="30">
      <c r="A202" s="73"/>
      <c r="B202" s="69"/>
      <c r="C202" s="82"/>
      <c r="D202" s="55" t="s">
        <v>19</v>
      </c>
      <c r="E202" s="56">
        <v>0</v>
      </c>
      <c r="F202" s="56">
        <v>0</v>
      </c>
      <c r="G202" s="56">
        <v>0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</row>
    <row r="203" spans="1:12" s="48" customFormat="1">
      <c r="A203" s="73"/>
      <c r="B203" s="69"/>
      <c r="C203" s="82" t="s">
        <v>262</v>
      </c>
      <c r="D203" s="55" t="s">
        <v>10</v>
      </c>
      <c r="E203" s="56">
        <f t="shared" ref="E203:L203" si="32">E204+E206+E208+E209</f>
        <v>0</v>
      </c>
      <c r="F203" s="56">
        <f t="shared" si="32"/>
        <v>0</v>
      </c>
      <c r="G203" s="56">
        <f t="shared" si="32"/>
        <v>0</v>
      </c>
      <c r="H203" s="56">
        <f t="shared" si="32"/>
        <v>0</v>
      </c>
      <c r="I203" s="56">
        <f t="shared" si="32"/>
        <v>0</v>
      </c>
      <c r="J203" s="56">
        <f t="shared" si="32"/>
        <v>0</v>
      </c>
      <c r="K203" s="56">
        <f t="shared" si="32"/>
        <v>0</v>
      </c>
      <c r="L203" s="56">
        <f t="shared" si="32"/>
        <v>0</v>
      </c>
    </row>
    <row r="204" spans="1:12" s="48" customFormat="1">
      <c r="A204" s="73"/>
      <c r="B204" s="69"/>
      <c r="C204" s="82"/>
      <c r="D204" s="55" t="s">
        <v>11</v>
      </c>
      <c r="E204" s="56">
        <v>0</v>
      </c>
      <c r="F204" s="56">
        <v>0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</row>
    <row r="205" spans="1:12" s="48" customFormat="1" ht="30">
      <c r="A205" s="73"/>
      <c r="B205" s="69"/>
      <c r="C205" s="82"/>
      <c r="D205" s="57" t="s">
        <v>12</v>
      </c>
      <c r="E205" s="56">
        <v>0</v>
      </c>
      <c r="F205" s="56">
        <v>0</v>
      </c>
      <c r="G205" s="56">
        <v>0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</row>
    <row r="206" spans="1:12" s="48" customFormat="1">
      <c r="A206" s="73"/>
      <c r="B206" s="69"/>
      <c r="C206" s="82"/>
      <c r="D206" s="55" t="s">
        <v>13</v>
      </c>
      <c r="E206" s="56">
        <v>0</v>
      </c>
      <c r="F206" s="56">
        <v>0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</row>
    <row r="207" spans="1:12" s="48" customFormat="1" ht="30">
      <c r="A207" s="73"/>
      <c r="B207" s="69"/>
      <c r="C207" s="82"/>
      <c r="D207" s="57" t="s">
        <v>14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</row>
    <row r="208" spans="1:12" s="48" customFormat="1">
      <c r="A208" s="73"/>
      <c r="B208" s="69"/>
      <c r="C208" s="82"/>
      <c r="D208" s="55" t="s">
        <v>15</v>
      </c>
      <c r="E208" s="56">
        <v>0</v>
      </c>
      <c r="F208" s="56">
        <v>0</v>
      </c>
      <c r="G208" s="56">
        <v>0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</row>
    <row r="209" spans="1:12" s="48" customFormat="1" ht="30">
      <c r="A209" s="73"/>
      <c r="B209" s="69"/>
      <c r="C209" s="82"/>
      <c r="D209" s="55" t="s">
        <v>19</v>
      </c>
      <c r="E209" s="56">
        <v>0</v>
      </c>
      <c r="F209" s="56">
        <v>0</v>
      </c>
      <c r="G209" s="56">
        <v>0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</row>
    <row r="210" spans="1:12" s="48" customFormat="1">
      <c r="A210" s="68"/>
      <c r="B210" s="68" t="s">
        <v>42</v>
      </c>
      <c r="C210" s="82" t="s">
        <v>36</v>
      </c>
      <c r="D210" s="51" t="s">
        <v>10</v>
      </c>
      <c r="E210" s="52">
        <f>E211+E213+E215+E216</f>
        <v>70.099999999999994</v>
      </c>
      <c r="F210" s="52">
        <f>F211+F213+F215+F216</f>
        <v>70</v>
      </c>
      <c r="G210" s="52">
        <f>G211+G213+G215+G216</f>
        <v>60</v>
      </c>
      <c r="H210" s="52">
        <f>H211+H213+H215+H216</f>
        <v>0</v>
      </c>
      <c r="I210" s="52">
        <f>I211+I213+I215+I216</f>
        <v>0</v>
      </c>
      <c r="J210" s="53">
        <f>H210/E210*100</f>
        <v>0</v>
      </c>
      <c r="K210" s="53">
        <f>H210/F210*100</f>
        <v>0</v>
      </c>
      <c r="L210" s="53">
        <f>H210/G210*100</f>
        <v>0</v>
      </c>
    </row>
    <row r="211" spans="1:12" s="48" customFormat="1">
      <c r="A211" s="68"/>
      <c r="B211" s="68"/>
      <c r="C211" s="82"/>
      <c r="D211" s="55" t="s">
        <v>11</v>
      </c>
      <c r="E211" s="56">
        <f t="shared" ref="E211:L213" si="33">E225+E232</f>
        <v>70.099999999999994</v>
      </c>
      <c r="F211" s="56">
        <v>70</v>
      </c>
      <c r="G211" s="56">
        <f t="shared" si="33"/>
        <v>60</v>
      </c>
      <c r="H211" s="56">
        <f t="shared" si="33"/>
        <v>0</v>
      </c>
      <c r="I211" s="56">
        <f t="shared" si="33"/>
        <v>0</v>
      </c>
      <c r="J211" s="59">
        <f>H211/E211*100</f>
        <v>0</v>
      </c>
      <c r="K211" s="59">
        <f>H211/F211*100</f>
        <v>0</v>
      </c>
      <c r="L211" s="59">
        <f>H211/G211*100</f>
        <v>0</v>
      </c>
    </row>
    <row r="212" spans="1:12" s="48" customFormat="1" ht="30">
      <c r="A212" s="68"/>
      <c r="B212" s="68"/>
      <c r="C212" s="82"/>
      <c r="D212" s="57" t="s">
        <v>12</v>
      </c>
      <c r="E212" s="56">
        <f t="shared" si="33"/>
        <v>0</v>
      </c>
      <c r="F212" s="56">
        <f t="shared" si="33"/>
        <v>0</v>
      </c>
      <c r="G212" s="56">
        <f t="shared" si="33"/>
        <v>0</v>
      </c>
      <c r="H212" s="56">
        <v>0</v>
      </c>
      <c r="I212" s="56">
        <f t="shared" si="33"/>
        <v>0</v>
      </c>
      <c r="J212" s="56">
        <f t="shared" si="33"/>
        <v>0</v>
      </c>
      <c r="K212" s="56">
        <f t="shared" si="33"/>
        <v>0</v>
      </c>
      <c r="L212" s="56">
        <f t="shared" si="33"/>
        <v>0</v>
      </c>
    </row>
    <row r="213" spans="1:12" s="48" customFormat="1">
      <c r="A213" s="68"/>
      <c r="B213" s="68"/>
      <c r="C213" s="82"/>
      <c r="D213" s="55" t="s">
        <v>13</v>
      </c>
      <c r="E213" s="56">
        <f t="shared" si="33"/>
        <v>0</v>
      </c>
      <c r="F213" s="56">
        <f t="shared" si="33"/>
        <v>0</v>
      </c>
      <c r="G213" s="56">
        <f t="shared" si="33"/>
        <v>0</v>
      </c>
      <c r="H213" s="56">
        <v>0</v>
      </c>
      <c r="I213" s="56">
        <f t="shared" si="33"/>
        <v>0</v>
      </c>
      <c r="J213" s="56">
        <f t="shared" si="33"/>
        <v>0</v>
      </c>
      <c r="K213" s="56">
        <f t="shared" si="33"/>
        <v>0</v>
      </c>
      <c r="L213" s="56">
        <f t="shared" si="33"/>
        <v>0</v>
      </c>
    </row>
    <row r="214" spans="1:12" s="48" customFormat="1" ht="30">
      <c r="A214" s="68"/>
      <c r="B214" s="68"/>
      <c r="C214" s="82"/>
      <c r="D214" s="57" t="s">
        <v>14</v>
      </c>
      <c r="E214" s="56">
        <v>0</v>
      </c>
      <c r="F214" s="56">
        <v>0</v>
      </c>
      <c r="G214" s="56">
        <v>0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</row>
    <row r="215" spans="1:12" s="48" customFormat="1">
      <c r="A215" s="68"/>
      <c r="B215" s="68"/>
      <c r="C215" s="82"/>
      <c r="D215" s="55" t="s">
        <v>15</v>
      </c>
      <c r="E215" s="56">
        <f t="shared" ref="E215:L216" si="34">E229+E236</f>
        <v>0</v>
      </c>
      <c r="F215" s="56">
        <f t="shared" si="34"/>
        <v>0</v>
      </c>
      <c r="G215" s="56">
        <f t="shared" si="34"/>
        <v>0</v>
      </c>
      <c r="H215" s="56">
        <v>0</v>
      </c>
      <c r="I215" s="56">
        <f t="shared" si="34"/>
        <v>0</v>
      </c>
      <c r="J215" s="56">
        <f t="shared" si="34"/>
        <v>0</v>
      </c>
      <c r="K215" s="56">
        <f t="shared" si="34"/>
        <v>0</v>
      </c>
      <c r="L215" s="56">
        <f t="shared" si="34"/>
        <v>0</v>
      </c>
    </row>
    <row r="216" spans="1:12" s="48" customFormat="1" ht="30">
      <c r="A216" s="68"/>
      <c r="B216" s="68"/>
      <c r="C216" s="82"/>
      <c r="D216" s="55" t="s">
        <v>19</v>
      </c>
      <c r="E216" s="56">
        <f t="shared" si="34"/>
        <v>0</v>
      </c>
      <c r="F216" s="56">
        <f t="shared" si="34"/>
        <v>0</v>
      </c>
      <c r="G216" s="56">
        <f t="shared" si="34"/>
        <v>0</v>
      </c>
      <c r="H216" s="56">
        <v>0</v>
      </c>
      <c r="I216" s="56">
        <f t="shared" si="34"/>
        <v>0</v>
      </c>
      <c r="J216" s="56">
        <f t="shared" si="34"/>
        <v>0</v>
      </c>
      <c r="K216" s="56">
        <f t="shared" si="34"/>
        <v>0</v>
      </c>
      <c r="L216" s="56">
        <f t="shared" si="34"/>
        <v>0</v>
      </c>
    </row>
    <row r="217" spans="1:12" s="48" customFormat="1">
      <c r="A217" s="68"/>
      <c r="B217" s="68"/>
      <c r="C217" s="82" t="s">
        <v>262</v>
      </c>
      <c r="D217" s="55" t="s">
        <v>10</v>
      </c>
      <c r="E217" s="56">
        <f t="shared" ref="E217:L217" si="35">E218+E220+E222+E223</f>
        <v>1700</v>
      </c>
      <c r="F217" s="56">
        <f t="shared" si="35"/>
        <v>3500</v>
      </c>
      <c r="G217" s="56">
        <f t="shared" si="35"/>
        <v>3497.5</v>
      </c>
      <c r="H217" s="56">
        <f t="shared" si="35"/>
        <v>2136.5</v>
      </c>
      <c r="I217" s="56">
        <f t="shared" si="35"/>
        <v>2136.5</v>
      </c>
      <c r="J217" s="56">
        <f t="shared" si="35"/>
        <v>125.6764705882353</v>
      </c>
      <c r="K217" s="56">
        <f t="shared" si="35"/>
        <v>61.042857142857144</v>
      </c>
      <c r="L217" s="56">
        <f t="shared" si="35"/>
        <v>61.08649035025018</v>
      </c>
    </row>
    <row r="218" spans="1:12" s="48" customFormat="1">
      <c r="A218" s="68"/>
      <c r="B218" s="68"/>
      <c r="C218" s="82"/>
      <c r="D218" s="55" t="s">
        <v>11</v>
      </c>
      <c r="E218" s="56">
        <f t="shared" ref="E218:L219" si="36">E239</f>
        <v>1700</v>
      </c>
      <c r="F218" s="56">
        <f t="shared" si="36"/>
        <v>3500</v>
      </c>
      <c r="G218" s="56">
        <f t="shared" si="36"/>
        <v>3497.5</v>
      </c>
      <c r="H218" s="56">
        <f t="shared" si="36"/>
        <v>2136.5</v>
      </c>
      <c r="I218" s="56">
        <f t="shared" si="36"/>
        <v>2136.5</v>
      </c>
      <c r="J218" s="56">
        <f t="shared" si="36"/>
        <v>125.6764705882353</v>
      </c>
      <c r="K218" s="56">
        <f t="shared" si="36"/>
        <v>61.042857142857144</v>
      </c>
      <c r="L218" s="56">
        <f t="shared" si="36"/>
        <v>61.08649035025018</v>
      </c>
    </row>
    <row r="219" spans="1:12" s="48" customFormat="1" ht="30">
      <c r="A219" s="68"/>
      <c r="B219" s="68"/>
      <c r="C219" s="82"/>
      <c r="D219" s="57" t="s">
        <v>12</v>
      </c>
      <c r="E219" s="56">
        <f t="shared" si="36"/>
        <v>0</v>
      </c>
      <c r="F219" s="56">
        <f t="shared" si="36"/>
        <v>0</v>
      </c>
      <c r="G219" s="56">
        <f t="shared" si="36"/>
        <v>0</v>
      </c>
      <c r="H219" s="56">
        <v>0</v>
      </c>
      <c r="I219" s="56">
        <f t="shared" si="36"/>
        <v>0</v>
      </c>
      <c r="J219" s="56">
        <f t="shared" si="36"/>
        <v>0</v>
      </c>
      <c r="K219" s="56">
        <f t="shared" si="36"/>
        <v>0</v>
      </c>
      <c r="L219" s="56">
        <f t="shared" si="36"/>
        <v>0</v>
      </c>
    </row>
    <row r="220" spans="1:12" s="48" customFormat="1">
      <c r="A220" s="68"/>
      <c r="B220" s="68"/>
      <c r="C220" s="82"/>
      <c r="D220" s="55" t="s">
        <v>13</v>
      </c>
      <c r="E220" s="56">
        <f>E234+E241</f>
        <v>0</v>
      </c>
      <c r="F220" s="56">
        <f>F234+F241</f>
        <v>0</v>
      </c>
      <c r="G220" s="56">
        <f>G234+G241</f>
        <v>0</v>
      </c>
      <c r="H220" s="56">
        <v>0</v>
      </c>
      <c r="I220" s="56">
        <f>I234+I241</f>
        <v>0</v>
      </c>
      <c r="J220" s="56">
        <f>J234+J241</f>
        <v>0</v>
      </c>
      <c r="K220" s="56">
        <f>K234+K241</f>
        <v>0</v>
      </c>
      <c r="L220" s="56">
        <f>L234+L241</f>
        <v>0</v>
      </c>
    </row>
    <row r="221" spans="1:12" s="48" customFormat="1" ht="30">
      <c r="A221" s="68"/>
      <c r="B221" s="68"/>
      <c r="C221" s="82"/>
      <c r="D221" s="57" t="s">
        <v>14</v>
      </c>
      <c r="E221" s="56">
        <v>0</v>
      </c>
      <c r="F221" s="56">
        <v>0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0</v>
      </c>
    </row>
    <row r="222" spans="1:12" s="48" customFormat="1">
      <c r="A222" s="68"/>
      <c r="B222" s="68"/>
      <c r="C222" s="82"/>
      <c r="D222" s="55" t="s">
        <v>15</v>
      </c>
      <c r="E222" s="56">
        <f t="shared" ref="E222:L223" si="37">E236+E243</f>
        <v>0</v>
      </c>
      <c r="F222" s="56">
        <f t="shared" si="37"/>
        <v>0</v>
      </c>
      <c r="G222" s="56">
        <f t="shared" si="37"/>
        <v>0</v>
      </c>
      <c r="H222" s="56">
        <v>0</v>
      </c>
      <c r="I222" s="56">
        <f t="shared" si="37"/>
        <v>0</v>
      </c>
      <c r="J222" s="56">
        <f t="shared" si="37"/>
        <v>0</v>
      </c>
      <c r="K222" s="56">
        <f t="shared" si="37"/>
        <v>0</v>
      </c>
      <c r="L222" s="56">
        <f t="shared" si="37"/>
        <v>0</v>
      </c>
    </row>
    <row r="223" spans="1:12" s="48" customFormat="1" ht="30">
      <c r="A223" s="68"/>
      <c r="B223" s="68"/>
      <c r="C223" s="82"/>
      <c r="D223" s="55" t="s">
        <v>19</v>
      </c>
      <c r="E223" s="56">
        <f t="shared" si="37"/>
        <v>0</v>
      </c>
      <c r="F223" s="56">
        <f t="shared" si="37"/>
        <v>0</v>
      </c>
      <c r="G223" s="56">
        <f t="shared" si="37"/>
        <v>0</v>
      </c>
      <c r="H223" s="56">
        <v>0</v>
      </c>
      <c r="I223" s="56">
        <f t="shared" si="37"/>
        <v>0</v>
      </c>
      <c r="J223" s="56">
        <f t="shared" si="37"/>
        <v>0</v>
      </c>
      <c r="K223" s="56">
        <f t="shared" si="37"/>
        <v>0</v>
      </c>
      <c r="L223" s="56">
        <f t="shared" si="37"/>
        <v>0</v>
      </c>
    </row>
    <row r="224" spans="1:12" s="48" customFormat="1">
      <c r="A224" s="89"/>
      <c r="B224" s="81" t="s">
        <v>43</v>
      </c>
      <c r="C224" s="82" t="s">
        <v>18</v>
      </c>
      <c r="D224" s="55" t="s">
        <v>10</v>
      </c>
      <c r="E224" s="56">
        <f t="shared" ref="E224:L224" si="38">E225+E227+E229+E230</f>
        <v>70.099999999999994</v>
      </c>
      <c r="F224" s="56">
        <f t="shared" si="38"/>
        <v>70.099999999999994</v>
      </c>
      <c r="G224" s="56">
        <f t="shared" si="38"/>
        <v>60</v>
      </c>
      <c r="H224" s="56">
        <f t="shared" si="38"/>
        <v>0</v>
      </c>
      <c r="I224" s="56">
        <f t="shared" si="38"/>
        <v>0</v>
      </c>
      <c r="J224" s="56">
        <f t="shared" si="38"/>
        <v>0</v>
      </c>
      <c r="K224" s="56">
        <f t="shared" si="38"/>
        <v>0</v>
      </c>
      <c r="L224" s="56">
        <f t="shared" si="38"/>
        <v>0</v>
      </c>
    </row>
    <row r="225" spans="1:12" s="48" customFormat="1">
      <c r="A225" s="89"/>
      <c r="B225" s="81"/>
      <c r="C225" s="82"/>
      <c r="D225" s="55" t="s">
        <v>11</v>
      </c>
      <c r="E225" s="56">
        <v>70.099999999999994</v>
      </c>
      <c r="F225" s="56">
        <v>70.099999999999994</v>
      </c>
      <c r="G225" s="56">
        <v>60</v>
      </c>
      <c r="H225" s="56">
        <v>0</v>
      </c>
      <c r="I225" s="56">
        <v>0</v>
      </c>
      <c r="J225" s="56">
        <v>0</v>
      </c>
      <c r="K225" s="56">
        <v>0</v>
      </c>
      <c r="L225" s="56">
        <v>0</v>
      </c>
    </row>
    <row r="226" spans="1:12" s="48" customFormat="1" ht="30">
      <c r="A226" s="89"/>
      <c r="B226" s="81"/>
      <c r="C226" s="82"/>
      <c r="D226" s="57" t="s">
        <v>12</v>
      </c>
      <c r="E226" s="56">
        <v>0</v>
      </c>
      <c r="F226" s="56">
        <v>0</v>
      </c>
      <c r="G226" s="56">
        <v>0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</row>
    <row r="227" spans="1:12" s="48" customFormat="1">
      <c r="A227" s="89"/>
      <c r="B227" s="81"/>
      <c r="C227" s="82"/>
      <c r="D227" s="55" t="s">
        <v>13</v>
      </c>
      <c r="E227" s="56">
        <v>0</v>
      </c>
      <c r="F227" s="56">
        <v>0</v>
      </c>
      <c r="G227" s="56">
        <v>0</v>
      </c>
      <c r="H227" s="56">
        <v>0</v>
      </c>
      <c r="I227" s="56">
        <v>0</v>
      </c>
      <c r="J227" s="56">
        <v>0</v>
      </c>
      <c r="K227" s="56">
        <v>0</v>
      </c>
      <c r="L227" s="56">
        <v>0</v>
      </c>
    </row>
    <row r="228" spans="1:12" s="48" customFormat="1" ht="30">
      <c r="A228" s="89"/>
      <c r="B228" s="81"/>
      <c r="C228" s="82"/>
      <c r="D228" s="57" t="s">
        <v>14</v>
      </c>
      <c r="E228" s="56">
        <v>0</v>
      </c>
      <c r="F228" s="56">
        <v>0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</row>
    <row r="229" spans="1:12" s="48" customFormat="1">
      <c r="A229" s="89"/>
      <c r="B229" s="81"/>
      <c r="C229" s="82"/>
      <c r="D229" s="55" t="s">
        <v>15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56">
        <v>0</v>
      </c>
    </row>
    <row r="230" spans="1:12" s="48" customFormat="1" ht="30">
      <c r="A230" s="89"/>
      <c r="B230" s="81"/>
      <c r="C230" s="82"/>
      <c r="D230" s="55" t="s">
        <v>19</v>
      </c>
      <c r="E230" s="56">
        <v>0</v>
      </c>
      <c r="F230" s="56">
        <v>0</v>
      </c>
      <c r="G230" s="56">
        <v>0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</row>
    <row r="231" spans="1:12" s="48" customFormat="1">
      <c r="A231" s="81"/>
      <c r="B231" s="81" t="s">
        <v>44</v>
      </c>
      <c r="C231" s="82" t="s">
        <v>18</v>
      </c>
      <c r="D231" s="51" t="s">
        <v>10</v>
      </c>
      <c r="E231" s="52">
        <f>E232+E234+E236+E237</f>
        <v>0</v>
      </c>
      <c r="F231" s="52">
        <f>F232+F234+F236+F237</f>
        <v>0</v>
      </c>
      <c r="G231" s="52">
        <f>G232+G234+G236+G237</f>
        <v>0</v>
      </c>
      <c r="H231" s="52">
        <f>H232+H234+H236+H237</f>
        <v>0</v>
      </c>
      <c r="I231" s="52">
        <f>I232+I234+I236+I237</f>
        <v>0</v>
      </c>
      <c r="J231" s="53">
        <v>0</v>
      </c>
      <c r="K231" s="53">
        <v>0</v>
      </c>
      <c r="L231" s="53">
        <v>0</v>
      </c>
    </row>
    <row r="232" spans="1:12" s="48" customFormat="1">
      <c r="A232" s="81"/>
      <c r="B232" s="81"/>
      <c r="C232" s="82"/>
      <c r="D232" s="55" t="s">
        <v>11</v>
      </c>
      <c r="E232" s="56">
        <v>0</v>
      </c>
      <c r="F232" s="56">
        <v>0</v>
      </c>
      <c r="G232" s="56">
        <v>0</v>
      </c>
      <c r="H232" s="56">
        <v>0</v>
      </c>
      <c r="I232" s="56">
        <v>0</v>
      </c>
      <c r="J232" s="59">
        <v>0</v>
      </c>
      <c r="K232" s="59">
        <v>0</v>
      </c>
      <c r="L232" s="59">
        <v>0</v>
      </c>
    </row>
    <row r="233" spans="1:12" s="48" customFormat="1" ht="30">
      <c r="A233" s="81"/>
      <c r="B233" s="81"/>
      <c r="C233" s="82"/>
      <c r="D233" s="57" t="s">
        <v>12</v>
      </c>
      <c r="E233" s="56">
        <v>0</v>
      </c>
      <c r="F233" s="56">
        <v>0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6">
        <v>0</v>
      </c>
    </row>
    <row r="234" spans="1:12" s="48" customFormat="1">
      <c r="A234" s="81"/>
      <c r="B234" s="81"/>
      <c r="C234" s="82"/>
      <c r="D234" s="55" t="s">
        <v>13</v>
      </c>
      <c r="E234" s="56">
        <v>0</v>
      </c>
      <c r="F234" s="56">
        <v>0</v>
      </c>
      <c r="G234" s="56">
        <v>0</v>
      </c>
      <c r="H234" s="56">
        <v>0</v>
      </c>
      <c r="I234" s="56">
        <v>0</v>
      </c>
      <c r="J234" s="56">
        <v>0</v>
      </c>
      <c r="K234" s="56">
        <v>0</v>
      </c>
      <c r="L234" s="56">
        <v>0</v>
      </c>
    </row>
    <row r="235" spans="1:12" s="48" customFormat="1" ht="30">
      <c r="A235" s="81"/>
      <c r="B235" s="81"/>
      <c r="C235" s="82"/>
      <c r="D235" s="57" t="s">
        <v>14</v>
      </c>
      <c r="E235" s="56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6">
        <v>0</v>
      </c>
    </row>
    <row r="236" spans="1:12" s="48" customFormat="1">
      <c r="A236" s="81"/>
      <c r="B236" s="81"/>
      <c r="C236" s="82"/>
      <c r="D236" s="55" t="s">
        <v>15</v>
      </c>
      <c r="E236" s="56"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</row>
    <row r="237" spans="1:12" s="48" customFormat="1" ht="30">
      <c r="A237" s="81"/>
      <c r="B237" s="81"/>
      <c r="C237" s="82"/>
      <c r="D237" s="55" t="s">
        <v>19</v>
      </c>
      <c r="E237" s="56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</row>
    <row r="238" spans="1:12" s="48" customFormat="1">
      <c r="A238" s="81"/>
      <c r="B238" s="81"/>
      <c r="C238" s="82" t="s">
        <v>262</v>
      </c>
      <c r="D238" s="55" t="s">
        <v>10</v>
      </c>
      <c r="E238" s="56">
        <f t="shared" ref="E238:L238" si="39">E239+E241+E243+E244</f>
        <v>1700</v>
      </c>
      <c r="F238" s="56">
        <f t="shared" si="39"/>
        <v>3500</v>
      </c>
      <c r="G238" s="56">
        <f t="shared" si="39"/>
        <v>3497.5</v>
      </c>
      <c r="H238" s="56">
        <f t="shared" si="39"/>
        <v>2136.5</v>
      </c>
      <c r="I238" s="56">
        <f t="shared" si="39"/>
        <v>2136.5</v>
      </c>
      <c r="J238" s="56">
        <f t="shared" si="39"/>
        <v>125.6764705882353</v>
      </c>
      <c r="K238" s="56">
        <f t="shared" si="39"/>
        <v>61.042857142857144</v>
      </c>
      <c r="L238" s="56">
        <f t="shared" si="39"/>
        <v>61.08649035025018</v>
      </c>
    </row>
    <row r="239" spans="1:12" s="48" customFormat="1">
      <c r="A239" s="81"/>
      <c r="B239" s="81"/>
      <c r="C239" s="82"/>
      <c r="D239" s="55" t="s">
        <v>11</v>
      </c>
      <c r="E239" s="56">
        <v>1700</v>
      </c>
      <c r="F239" s="56">
        <v>3500</v>
      </c>
      <c r="G239" s="56">
        <v>3497.5</v>
      </c>
      <c r="H239" s="56">
        <v>2136.5</v>
      </c>
      <c r="I239" s="56">
        <v>2136.5</v>
      </c>
      <c r="J239" s="56">
        <f>H239/E239*100</f>
        <v>125.6764705882353</v>
      </c>
      <c r="K239" s="56">
        <f>H239/F239*100</f>
        <v>61.042857142857144</v>
      </c>
      <c r="L239" s="56">
        <f>H239/G239*100</f>
        <v>61.08649035025018</v>
      </c>
    </row>
    <row r="240" spans="1:12" s="48" customFormat="1" ht="30">
      <c r="A240" s="81"/>
      <c r="B240" s="81"/>
      <c r="C240" s="82"/>
      <c r="D240" s="57" t="s">
        <v>12</v>
      </c>
      <c r="E240" s="56">
        <v>0</v>
      </c>
      <c r="F240" s="56">
        <v>0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</row>
    <row r="241" spans="1:12" s="48" customFormat="1">
      <c r="A241" s="81"/>
      <c r="B241" s="81"/>
      <c r="C241" s="82"/>
      <c r="D241" s="55" t="s">
        <v>13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6">
        <v>0</v>
      </c>
    </row>
    <row r="242" spans="1:12" s="48" customFormat="1" ht="30">
      <c r="A242" s="81"/>
      <c r="B242" s="81"/>
      <c r="C242" s="82"/>
      <c r="D242" s="57" t="s">
        <v>14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</row>
    <row r="243" spans="1:12" s="48" customFormat="1">
      <c r="A243" s="81"/>
      <c r="B243" s="81"/>
      <c r="C243" s="82"/>
      <c r="D243" s="55" t="s">
        <v>15</v>
      </c>
      <c r="E243" s="56">
        <v>0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</row>
    <row r="244" spans="1:12" s="48" customFormat="1" ht="30">
      <c r="A244" s="81"/>
      <c r="B244" s="81"/>
      <c r="C244" s="82"/>
      <c r="D244" s="55" t="s">
        <v>19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  <c r="L244" s="56">
        <v>0</v>
      </c>
    </row>
    <row r="245" spans="1:12" s="48" customFormat="1">
      <c r="A245" s="68"/>
      <c r="B245" s="68" t="s">
        <v>45</v>
      </c>
      <c r="C245" s="82" t="s">
        <v>46</v>
      </c>
      <c r="D245" s="51" t="s">
        <v>10</v>
      </c>
      <c r="E245" s="52">
        <f>E246+E248+E250+E251</f>
        <v>828505.39999999991</v>
      </c>
      <c r="F245" s="52">
        <f>F246+F248+F250+F251</f>
        <v>850066.2</v>
      </c>
      <c r="G245" s="52">
        <f>G246+G248+G250+G251</f>
        <v>849859.2</v>
      </c>
      <c r="H245" s="52">
        <f>H246+H248+H250+H251</f>
        <v>624858.39999999991</v>
      </c>
      <c r="I245" s="52">
        <f>I246+I248+I250+I251</f>
        <v>624858.39999999991</v>
      </c>
      <c r="J245" s="53">
        <f>H245/E245*100</f>
        <v>75.419955017794692</v>
      </c>
      <c r="K245" s="53">
        <f>H245/F245*100</f>
        <v>73.507028040874928</v>
      </c>
      <c r="L245" s="53">
        <f>H245/G245*100</f>
        <v>73.524932129933987</v>
      </c>
    </row>
    <row r="246" spans="1:12" s="48" customFormat="1">
      <c r="A246" s="68"/>
      <c r="B246" s="68"/>
      <c r="C246" s="82"/>
      <c r="D246" s="55" t="s">
        <v>11</v>
      </c>
      <c r="E246" s="56">
        <f t="shared" ref="E246:I251" si="40">E253+E260+E267+E274</f>
        <v>828505.39999999991</v>
      </c>
      <c r="F246" s="56">
        <f t="shared" si="40"/>
        <v>850066.2</v>
      </c>
      <c r="G246" s="56">
        <f t="shared" si="40"/>
        <v>849859.2</v>
      </c>
      <c r="H246" s="56">
        <f t="shared" si="40"/>
        <v>624858.39999999991</v>
      </c>
      <c r="I246" s="56">
        <f t="shared" si="40"/>
        <v>624858.39999999991</v>
      </c>
      <c r="J246" s="59">
        <f>H246/E246*100</f>
        <v>75.419955017794692</v>
      </c>
      <c r="K246" s="59">
        <f>H246/F246*100</f>
        <v>73.507028040874928</v>
      </c>
      <c r="L246" s="59">
        <f>H246/G246*100</f>
        <v>73.524932129933987</v>
      </c>
    </row>
    <row r="247" spans="1:12" s="48" customFormat="1" ht="30">
      <c r="A247" s="68"/>
      <c r="B247" s="68"/>
      <c r="C247" s="82"/>
      <c r="D247" s="57" t="s">
        <v>12</v>
      </c>
      <c r="E247" s="56">
        <f t="shared" si="40"/>
        <v>0</v>
      </c>
      <c r="F247" s="56">
        <f t="shared" si="40"/>
        <v>0</v>
      </c>
      <c r="G247" s="56">
        <f t="shared" si="40"/>
        <v>0</v>
      </c>
      <c r="H247" s="56">
        <f t="shared" si="40"/>
        <v>0</v>
      </c>
      <c r="I247" s="56">
        <f t="shared" si="40"/>
        <v>0</v>
      </c>
      <c r="J247" s="59">
        <v>0</v>
      </c>
      <c r="K247" s="59">
        <v>0</v>
      </c>
      <c r="L247" s="59">
        <v>0</v>
      </c>
    </row>
    <row r="248" spans="1:12" s="48" customFormat="1">
      <c r="A248" s="68"/>
      <c r="B248" s="68"/>
      <c r="C248" s="82"/>
      <c r="D248" s="55" t="s">
        <v>13</v>
      </c>
      <c r="E248" s="56">
        <f t="shared" si="40"/>
        <v>0</v>
      </c>
      <c r="F248" s="56">
        <f t="shared" si="40"/>
        <v>0</v>
      </c>
      <c r="G248" s="56">
        <f t="shared" si="40"/>
        <v>0</v>
      </c>
      <c r="H248" s="56">
        <f t="shared" si="40"/>
        <v>0</v>
      </c>
      <c r="I248" s="56">
        <f t="shared" si="40"/>
        <v>0</v>
      </c>
      <c r="J248" s="59">
        <v>0</v>
      </c>
      <c r="K248" s="59">
        <v>0</v>
      </c>
      <c r="L248" s="59">
        <v>0</v>
      </c>
    </row>
    <row r="249" spans="1:12" s="48" customFormat="1" ht="30">
      <c r="A249" s="68"/>
      <c r="B249" s="68"/>
      <c r="C249" s="82"/>
      <c r="D249" s="57" t="s">
        <v>14</v>
      </c>
      <c r="E249" s="56">
        <f t="shared" si="40"/>
        <v>0</v>
      </c>
      <c r="F249" s="56">
        <f t="shared" si="40"/>
        <v>0</v>
      </c>
      <c r="G249" s="56">
        <f t="shared" si="40"/>
        <v>0</v>
      </c>
      <c r="H249" s="56">
        <f t="shared" si="40"/>
        <v>0</v>
      </c>
      <c r="I249" s="56">
        <f t="shared" si="40"/>
        <v>0</v>
      </c>
      <c r="J249" s="53">
        <v>0</v>
      </c>
      <c r="K249" s="53">
        <v>0</v>
      </c>
      <c r="L249" s="53">
        <v>0</v>
      </c>
    </row>
    <row r="250" spans="1:12" s="48" customFormat="1">
      <c r="A250" s="68"/>
      <c r="B250" s="68"/>
      <c r="C250" s="82"/>
      <c r="D250" s="55" t="s">
        <v>15</v>
      </c>
      <c r="E250" s="56">
        <f t="shared" si="40"/>
        <v>0</v>
      </c>
      <c r="F250" s="56">
        <f t="shared" si="40"/>
        <v>0</v>
      </c>
      <c r="G250" s="56">
        <f t="shared" si="40"/>
        <v>0</v>
      </c>
      <c r="H250" s="56">
        <f t="shared" si="40"/>
        <v>0</v>
      </c>
      <c r="I250" s="56">
        <f t="shared" si="40"/>
        <v>0</v>
      </c>
      <c r="J250" s="56">
        <v>0</v>
      </c>
      <c r="K250" s="56">
        <v>0</v>
      </c>
      <c r="L250" s="56">
        <v>0</v>
      </c>
    </row>
    <row r="251" spans="1:12" s="48" customFormat="1" ht="30">
      <c r="A251" s="68"/>
      <c r="B251" s="68"/>
      <c r="C251" s="82"/>
      <c r="D251" s="55" t="s">
        <v>19</v>
      </c>
      <c r="E251" s="56">
        <f t="shared" si="40"/>
        <v>0</v>
      </c>
      <c r="F251" s="56">
        <f t="shared" si="40"/>
        <v>0</v>
      </c>
      <c r="G251" s="56">
        <f t="shared" si="40"/>
        <v>0</v>
      </c>
      <c r="H251" s="56">
        <f t="shared" si="40"/>
        <v>0</v>
      </c>
      <c r="I251" s="56">
        <f t="shared" si="40"/>
        <v>0</v>
      </c>
      <c r="J251" s="56">
        <v>0</v>
      </c>
      <c r="K251" s="56">
        <v>0</v>
      </c>
      <c r="L251" s="56">
        <v>0</v>
      </c>
    </row>
    <row r="252" spans="1:12" s="48" customFormat="1">
      <c r="A252" s="89"/>
      <c r="B252" s="81" t="s">
        <v>266</v>
      </c>
      <c r="C252" s="82" t="s">
        <v>47</v>
      </c>
      <c r="D252" s="51" t="s">
        <v>10</v>
      </c>
      <c r="E252" s="52">
        <f>E253+E255+E257+E258</f>
        <v>822399.2</v>
      </c>
      <c r="F252" s="52">
        <f>F253+F255+F257+F258</f>
        <v>843930</v>
      </c>
      <c r="G252" s="52">
        <f>G253+G255+G257+G258</f>
        <v>843923</v>
      </c>
      <c r="H252" s="52">
        <f>H253+H255+H257+H258</f>
        <v>620530.19999999995</v>
      </c>
      <c r="I252" s="52">
        <f>I253+I255+I257+I258</f>
        <v>620530.19999999995</v>
      </c>
      <c r="J252" s="53">
        <f>H252/E252*100</f>
        <v>75.453648301214301</v>
      </c>
      <c r="K252" s="53">
        <f>H252/F252*100</f>
        <v>73.528633891436485</v>
      </c>
      <c r="L252" s="53">
        <f>H252/G252*100</f>
        <v>73.529243781719416</v>
      </c>
    </row>
    <row r="253" spans="1:12" s="48" customFormat="1">
      <c r="A253" s="89"/>
      <c r="B253" s="81"/>
      <c r="C253" s="82"/>
      <c r="D253" s="55" t="s">
        <v>11</v>
      </c>
      <c r="E253" s="56">
        <v>822399.2</v>
      </c>
      <c r="F253" s="56">
        <v>843930</v>
      </c>
      <c r="G253" s="56">
        <v>843923</v>
      </c>
      <c r="H253" s="56">
        <v>620530.19999999995</v>
      </c>
      <c r="I253" s="56">
        <v>620530.19999999995</v>
      </c>
      <c r="J253" s="59">
        <f>H253/E253*100</f>
        <v>75.453648301214301</v>
      </c>
      <c r="K253" s="59">
        <f>H253/F253*100</f>
        <v>73.528633891436485</v>
      </c>
      <c r="L253" s="59">
        <f>H253/G253*100</f>
        <v>73.529243781719416</v>
      </c>
    </row>
    <row r="254" spans="1:12" s="48" customFormat="1" ht="30">
      <c r="A254" s="89"/>
      <c r="B254" s="81"/>
      <c r="C254" s="82"/>
      <c r="D254" s="57" t="s">
        <v>12</v>
      </c>
      <c r="E254" s="56">
        <v>0</v>
      </c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56">
        <v>0</v>
      </c>
      <c r="L254" s="56">
        <v>0</v>
      </c>
    </row>
    <row r="255" spans="1:12" s="48" customFormat="1">
      <c r="A255" s="89"/>
      <c r="B255" s="81"/>
      <c r="C255" s="82"/>
      <c r="D255" s="55" t="s">
        <v>13</v>
      </c>
      <c r="E255" s="56">
        <v>0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</row>
    <row r="256" spans="1:12" s="48" customFormat="1" ht="30">
      <c r="A256" s="89"/>
      <c r="B256" s="81"/>
      <c r="C256" s="82"/>
      <c r="D256" s="57" t="s">
        <v>14</v>
      </c>
      <c r="E256" s="56">
        <v>0</v>
      </c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</row>
    <row r="257" spans="1:12" s="48" customFormat="1">
      <c r="A257" s="89"/>
      <c r="B257" s="81"/>
      <c r="C257" s="82"/>
      <c r="D257" s="55" t="s">
        <v>15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</row>
    <row r="258" spans="1:12" s="48" customFormat="1" ht="30">
      <c r="A258" s="89"/>
      <c r="B258" s="81"/>
      <c r="C258" s="82"/>
      <c r="D258" s="55" t="s">
        <v>19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</row>
    <row r="259" spans="1:12" s="48" customFormat="1">
      <c r="A259" s="89"/>
      <c r="B259" s="81" t="s">
        <v>48</v>
      </c>
      <c r="C259" s="82" t="s">
        <v>18</v>
      </c>
      <c r="D259" s="51" t="s">
        <v>10</v>
      </c>
      <c r="E259" s="52">
        <f>E260+E262+E264+E265</f>
        <v>1093.5</v>
      </c>
      <c r="F259" s="52">
        <f>F260+F262+F264+F265</f>
        <v>1093.5</v>
      </c>
      <c r="G259" s="52">
        <f>G260+G262+G264+G265</f>
        <v>1093.5</v>
      </c>
      <c r="H259" s="52">
        <f>H260+H262+H264+H265</f>
        <v>820.1</v>
      </c>
      <c r="I259" s="52">
        <f>I260+I262+I264+I265</f>
        <v>820.1</v>
      </c>
      <c r="J259" s="53">
        <f>H259/E259*100</f>
        <v>74.997713763145867</v>
      </c>
      <c r="K259" s="53">
        <f>H259/F259*100</f>
        <v>74.997713763145867</v>
      </c>
      <c r="L259" s="53">
        <f>H259/G259*100</f>
        <v>74.997713763145867</v>
      </c>
    </row>
    <row r="260" spans="1:12" s="48" customFormat="1">
      <c r="A260" s="89"/>
      <c r="B260" s="81"/>
      <c r="C260" s="82"/>
      <c r="D260" s="55" t="s">
        <v>11</v>
      </c>
      <c r="E260" s="56">
        <v>1093.5</v>
      </c>
      <c r="F260" s="56">
        <v>1093.5</v>
      </c>
      <c r="G260" s="56">
        <v>1093.5</v>
      </c>
      <c r="H260" s="56">
        <v>820.1</v>
      </c>
      <c r="I260" s="56">
        <v>820.1</v>
      </c>
      <c r="J260" s="59">
        <f>H260/E260*100</f>
        <v>74.997713763145867</v>
      </c>
      <c r="K260" s="59">
        <f>H260/F260*100</f>
        <v>74.997713763145867</v>
      </c>
      <c r="L260" s="59">
        <f>H260/G260*100</f>
        <v>74.997713763145867</v>
      </c>
    </row>
    <row r="261" spans="1:12" s="48" customFormat="1" ht="30">
      <c r="A261" s="89"/>
      <c r="B261" s="81"/>
      <c r="C261" s="82"/>
      <c r="D261" s="57" t="s">
        <v>12</v>
      </c>
      <c r="E261" s="56">
        <v>0</v>
      </c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56">
        <v>0</v>
      </c>
      <c r="L261" s="56">
        <v>0</v>
      </c>
    </row>
    <row r="262" spans="1:12" s="48" customFormat="1">
      <c r="A262" s="89"/>
      <c r="B262" s="81"/>
      <c r="C262" s="82"/>
      <c r="D262" s="55" t="s">
        <v>13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</row>
    <row r="263" spans="1:12" s="48" customFormat="1" ht="30">
      <c r="A263" s="89"/>
      <c r="B263" s="81"/>
      <c r="C263" s="82"/>
      <c r="D263" s="57" t="s">
        <v>14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56">
        <v>0</v>
      </c>
    </row>
    <row r="264" spans="1:12" s="48" customFormat="1">
      <c r="A264" s="89"/>
      <c r="B264" s="81"/>
      <c r="C264" s="82"/>
      <c r="D264" s="55" t="s">
        <v>15</v>
      </c>
      <c r="E264" s="56">
        <v>0</v>
      </c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56">
        <v>0</v>
      </c>
      <c r="L264" s="56">
        <v>0</v>
      </c>
    </row>
    <row r="265" spans="1:12" s="48" customFormat="1" ht="30">
      <c r="A265" s="89"/>
      <c r="B265" s="81"/>
      <c r="C265" s="82"/>
      <c r="D265" s="55" t="s">
        <v>19</v>
      </c>
      <c r="E265" s="56">
        <v>0</v>
      </c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56">
        <v>0</v>
      </c>
      <c r="L265" s="56">
        <v>0</v>
      </c>
    </row>
    <row r="266" spans="1:12" s="48" customFormat="1">
      <c r="A266" s="89"/>
      <c r="B266" s="81" t="s">
        <v>49</v>
      </c>
      <c r="C266" s="82" t="s">
        <v>18</v>
      </c>
      <c r="D266" s="51" t="s">
        <v>10</v>
      </c>
      <c r="E266" s="52">
        <f>E267+E269+E271+E272</f>
        <v>3012.7</v>
      </c>
      <c r="F266" s="52">
        <f>F267+F269+F271+F272</f>
        <v>3042.7</v>
      </c>
      <c r="G266" s="52">
        <f>G267+G269+G271+G272</f>
        <v>3042.7</v>
      </c>
      <c r="H266" s="52">
        <f>H267+H269+H271+H272</f>
        <v>2259.5</v>
      </c>
      <c r="I266" s="52">
        <f>I267+I269+I271+I272</f>
        <v>2259.5</v>
      </c>
      <c r="J266" s="53">
        <f>H266/E266*100</f>
        <v>74.999170179573156</v>
      </c>
      <c r="K266" s="53">
        <f>H266/F266*100</f>
        <v>74.259703552765643</v>
      </c>
      <c r="L266" s="53">
        <f>H266/G266*100</f>
        <v>74.259703552765643</v>
      </c>
    </row>
    <row r="267" spans="1:12" s="48" customFormat="1">
      <c r="A267" s="89"/>
      <c r="B267" s="81"/>
      <c r="C267" s="82"/>
      <c r="D267" s="55" t="s">
        <v>11</v>
      </c>
      <c r="E267" s="56">
        <v>3012.7</v>
      </c>
      <c r="F267" s="56">
        <v>3042.7</v>
      </c>
      <c r="G267" s="56">
        <v>3042.7</v>
      </c>
      <c r="H267" s="56">
        <v>2259.5</v>
      </c>
      <c r="I267" s="56">
        <v>2259.5</v>
      </c>
      <c r="J267" s="59">
        <f>H267/E267*100</f>
        <v>74.999170179573156</v>
      </c>
      <c r="K267" s="59">
        <f>H267/F267*100</f>
        <v>74.259703552765643</v>
      </c>
      <c r="L267" s="59">
        <f>H267/G267*100</f>
        <v>74.259703552765643</v>
      </c>
    </row>
    <row r="268" spans="1:12" s="48" customFormat="1" ht="30">
      <c r="A268" s="89"/>
      <c r="B268" s="81"/>
      <c r="C268" s="82"/>
      <c r="D268" s="57" t="s">
        <v>12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</row>
    <row r="269" spans="1:12" s="48" customFormat="1">
      <c r="A269" s="89"/>
      <c r="B269" s="81"/>
      <c r="C269" s="82"/>
      <c r="D269" s="55" t="s">
        <v>13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56">
        <v>0</v>
      </c>
    </row>
    <row r="270" spans="1:12" s="48" customFormat="1" ht="30">
      <c r="A270" s="89"/>
      <c r="B270" s="81"/>
      <c r="C270" s="82"/>
      <c r="D270" s="57" t="s">
        <v>14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</row>
    <row r="271" spans="1:12" s="48" customFormat="1">
      <c r="A271" s="89"/>
      <c r="B271" s="81"/>
      <c r="C271" s="82"/>
      <c r="D271" s="55" t="s">
        <v>15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</row>
    <row r="272" spans="1:12" s="48" customFormat="1" ht="30">
      <c r="A272" s="89"/>
      <c r="B272" s="81"/>
      <c r="C272" s="82"/>
      <c r="D272" s="55" t="s">
        <v>19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v>0</v>
      </c>
      <c r="K272" s="56">
        <v>0</v>
      </c>
      <c r="L272" s="56">
        <v>0</v>
      </c>
    </row>
    <row r="273" spans="1:12" s="48" customFormat="1">
      <c r="A273" s="67"/>
      <c r="B273" s="81" t="s">
        <v>50</v>
      </c>
      <c r="C273" s="82" t="s">
        <v>23</v>
      </c>
      <c r="D273" s="51" t="s">
        <v>10</v>
      </c>
      <c r="E273" s="52">
        <f>E274+E276+E278+E279</f>
        <v>2000</v>
      </c>
      <c r="F273" s="52">
        <f>F274+F276+F278+F279</f>
        <v>2000</v>
      </c>
      <c r="G273" s="52">
        <f>G274+G276+G278+G279</f>
        <v>1800</v>
      </c>
      <c r="H273" s="52">
        <f>H274+H276+H278+H279</f>
        <v>1248.5999999999999</v>
      </c>
      <c r="I273" s="52">
        <f>I274+I276+I278+I279</f>
        <v>1248.5999999999999</v>
      </c>
      <c r="J273" s="53">
        <f>H273/E273*100</f>
        <v>62.43</v>
      </c>
      <c r="K273" s="53">
        <f>H273/F273*100</f>
        <v>62.43</v>
      </c>
      <c r="L273" s="53">
        <f>H273/G273*100</f>
        <v>69.36666666666666</v>
      </c>
    </row>
    <row r="274" spans="1:12" s="48" customFormat="1">
      <c r="A274" s="67"/>
      <c r="B274" s="81"/>
      <c r="C274" s="82"/>
      <c r="D274" s="55" t="s">
        <v>11</v>
      </c>
      <c r="E274" s="56">
        <v>2000</v>
      </c>
      <c r="F274" s="56">
        <v>2000</v>
      </c>
      <c r="G274" s="56">
        <v>1800</v>
      </c>
      <c r="H274" s="56">
        <v>1248.5999999999999</v>
      </c>
      <c r="I274" s="56">
        <v>1248.5999999999999</v>
      </c>
      <c r="J274" s="59">
        <f>H274/E274*100</f>
        <v>62.43</v>
      </c>
      <c r="K274" s="59">
        <f>H274/F274*100</f>
        <v>62.43</v>
      </c>
      <c r="L274" s="59">
        <f>H274/G274*100</f>
        <v>69.36666666666666</v>
      </c>
    </row>
    <row r="275" spans="1:12" s="48" customFormat="1" ht="30">
      <c r="A275" s="67"/>
      <c r="B275" s="81"/>
      <c r="C275" s="82"/>
      <c r="D275" s="57" t="s">
        <v>12</v>
      </c>
      <c r="E275" s="56">
        <v>0</v>
      </c>
      <c r="F275" s="56">
        <v>0</v>
      </c>
      <c r="G275" s="56">
        <v>0</v>
      </c>
      <c r="H275" s="56">
        <v>0</v>
      </c>
      <c r="I275" s="56">
        <v>0</v>
      </c>
      <c r="J275" s="56">
        <v>0</v>
      </c>
      <c r="K275" s="56">
        <v>0</v>
      </c>
      <c r="L275" s="56">
        <v>0</v>
      </c>
    </row>
    <row r="276" spans="1:12" s="48" customFormat="1">
      <c r="A276" s="67"/>
      <c r="B276" s="81"/>
      <c r="C276" s="82"/>
      <c r="D276" s="55" t="s">
        <v>13</v>
      </c>
      <c r="E276" s="56">
        <v>0</v>
      </c>
      <c r="F276" s="56">
        <v>0</v>
      </c>
      <c r="G276" s="56">
        <v>0</v>
      </c>
      <c r="H276" s="56">
        <v>0</v>
      </c>
      <c r="I276" s="56">
        <v>0</v>
      </c>
      <c r="J276" s="56">
        <v>0</v>
      </c>
      <c r="K276" s="56">
        <v>0</v>
      </c>
      <c r="L276" s="56">
        <v>0</v>
      </c>
    </row>
    <row r="277" spans="1:12" s="48" customFormat="1" ht="30">
      <c r="A277" s="67"/>
      <c r="B277" s="81"/>
      <c r="C277" s="82"/>
      <c r="D277" s="57" t="s">
        <v>14</v>
      </c>
      <c r="E277" s="56">
        <v>0</v>
      </c>
      <c r="F277" s="56">
        <v>0</v>
      </c>
      <c r="G277" s="56">
        <v>0</v>
      </c>
      <c r="H277" s="56">
        <v>0</v>
      </c>
      <c r="I277" s="56">
        <v>0</v>
      </c>
      <c r="J277" s="56">
        <v>0</v>
      </c>
      <c r="K277" s="56">
        <v>0</v>
      </c>
      <c r="L277" s="56">
        <v>0</v>
      </c>
    </row>
    <row r="278" spans="1:12" s="48" customFormat="1">
      <c r="A278" s="67"/>
      <c r="B278" s="81"/>
      <c r="C278" s="82"/>
      <c r="D278" s="55" t="s">
        <v>15</v>
      </c>
      <c r="E278" s="56">
        <v>0</v>
      </c>
      <c r="F278" s="56">
        <v>0</v>
      </c>
      <c r="G278" s="56">
        <v>0</v>
      </c>
      <c r="H278" s="56">
        <v>0</v>
      </c>
      <c r="I278" s="56">
        <v>0</v>
      </c>
      <c r="J278" s="56">
        <v>0</v>
      </c>
      <c r="K278" s="56">
        <v>0</v>
      </c>
      <c r="L278" s="56">
        <v>0</v>
      </c>
    </row>
    <row r="279" spans="1:12" s="48" customFormat="1" ht="30">
      <c r="A279" s="67"/>
      <c r="B279" s="81"/>
      <c r="C279" s="82"/>
      <c r="D279" s="55" t="s">
        <v>19</v>
      </c>
      <c r="E279" s="56">
        <v>0</v>
      </c>
      <c r="F279" s="56">
        <v>0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  <c r="L279" s="56">
        <v>0</v>
      </c>
    </row>
    <row r="280" spans="1:12" s="48" customFormat="1">
      <c r="A280" s="103"/>
      <c r="B280" s="66" t="s">
        <v>234</v>
      </c>
      <c r="C280" s="82" t="s">
        <v>23</v>
      </c>
      <c r="D280" s="51" t="s">
        <v>10</v>
      </c>
      <c r="E280" s="52">
        <f>E281+E283+E285+E286</f>
        <v>7735</v>
      </c>
      <c r="F280" s="52">
        <f>F281+F283+F285+F286</f>
        <v>7735</v>
      </c>
      <c r="G280" s="52">
        <f>G281+G283+G285+G286</f>
        <v>7735</v>
      </c>
      <c r="H280" s="52">
        <f>H281+H283+H285+H286</f>
        <v>4224</v>
      </c>
      <c r="I280" s="52">
        <f>I281+I283+I285+I286</f>
        <v>4224</v>
      </c>
      <c r="J280" s="53">
        <f>H280/E280*100</f>
        <v>54.60892049127343</v>
      </c>
      <c r="K280" s="53">
        <f>H280/F280*100</f>
        <v>54.60892049127343</v>
      </c>
      <c r="L280" s="53">
        <f>H280/G280*100</f>
        <v>54.60892049127343</v>
      </c>
    </row>
    <row r="281" spans="1:12" s="48" customFormat="1">
      <c r="A281" s="103"/>
      <c r="B281" s="66"/>
      <c r="C281" s="82"/>
      <c r="D281" s="55" t="s">
        <v>11</v>
      </c>
      <c r="E281" s="56">
        <f t="shared" ref="E281:L281" si="41">E295+E323+E330+E337</f>
        <v>7735</v>
      </c>
      <c r="F281" s="56">
        <f t="shared" si="41"/>
        <v>7735</v>
      </c>
      <c r="G281" s="56">
        <f t="shared" si="41"/>
        <v>7735</v>
      </c>
      <c r="H281" s="56">
        <f t="shared" si="41"/>
        <v>4224</v>
      </c>
      <c r="I281" s="56">
        <f t="shared" si="41"/>
        <v>4224</v>
      </c>
      <c r="J281" s="56">
        <f t="shared" si="41"/>
        <v>102.56132756132757</v>
      </c>
      <c r="K281" s="56">
        <f t="shared" si="41"/>
        <v>101.3370236321056</v>
      </c>
      <c r="L281" s="56">
        <f t="shared" si="41"/>
        <v>101.3370236321056</v>
      </c>
    </row>
    <row r="282" spans="1:12" s="48" customFormat="1" ht="30">
      <c r="A282" s="103"/>
      <c r="B282" s="66"/>
      <c r="C282" s="82"/>
      <c r="D282" s="57" t="s">
        <v>12</v>
      </c>
      <c r="E282" s="56">
        <f>E296</f>
        <v>0</v>
      </c>
      <c r="F282" s="56">
        <f>F296</f>
        <v>0</v>
      </c>
      <c r="G282" s="56">
        <f>G296</f>
        <v>0</v>
      </c>
      <c r="H282" s="56">
        <f>H296</f>
        <v>0</v>
      </c>
      <c r="I282" s="56">
        <f>I296</f>
        <v>0</v>
      </c>
      <c r="J282" s="56">
        <v>0</v>
      </c>
      <c r="K282" s="56">
        <v>0</v>
      </c>
      <c r="L282" s="56">
        <v>0</v>
      </c>
    </row>
    <row r="283" spans="1:12" s="48" customFormat="1">
      <c r="A283" s="103"/>
      <c r="B283" s="66"/>
      <c r="C283" s="82"/>
      <c r="D283" s="55" t="s">
        <v>13</v>
      </c>
      <c r="E283" s="56">
        <v>0</v>
      </c>
      <c r="F283" s="56">
        <v>0</v>
      </c>
      <c r="G283" s="56">
        <v>0</v>
      </c>
      <c r="H283" s="56">
        <v>0</v>
      </c>
      <c r="I283" s="56">
        <v>0</v>
      </c>
      <c r="J283" s="56">
        <v>0</v>
      </c>
      <c r="K283" s="56">
        <v>0</v>
      </c>
      <c r="L283" s="56">
        <v>0</v>
      </c>
    </row>
    <row r="284" spans="1:12" s="48" customFormat="1" ht="30">
      <c r="A284" s="103"/>
      <c r="B284" s="66"/>
      <c r="C284" s="82"/>
      <c r="D284" s="57" t="s">
        <v>14</v>
      </c>
      <c r="E284" s="56">
        <v>0</v>
      </c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56">
        <v>0</v>
      </c>
      <c r="L284" s="56">
        <v>0</v>
      </c>
    </row>
    <row r="285" spans="1:12" s="48" customFormat="1">
      <c r="A285" s="103"/>
      <c r="B285" s="66"/>
      <c r="C285" s="82"/>
      <c r="D285" s="55" t="s">
        <v>15</v>
      </c>
      <c r="E285" s="56">
        <v>0</v>
      </c>
      <c r="F285" s="56">
        <v>0</v>
      </c>
      <c r="G285" s="56">
        <v>0</v>
      </c>
      <c r="H285" s="56">
        <v>0</v>
      </c>
      <c r="I285" s="56">
        <v>0</v>
      </c>
      <c r="J285" s="56">
        <v>0</v>
      </c>
      <c r="K285" s="56">
        <v>0</v>
      </c>
      <c r="L285" s="56">
        <v>0</v>
      </c>
    </row>
    <row r="286" spans="1:12" s="48" customFormat="1" ht="30">
      <c r="A286" s="103"/>
      <c r="B286" s="66"/>
      <c r="C286" s="82"/>
      <c r="D286" s="55" t="s">
        <v>19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</row>
    <row r="287" spans="1:12" s="48" customFormat="1">
      <c r="A287" s="103"/>
      <c r="B287" s="66"/>
      <c r="C287" s="82" t="s">
        <v>262</v>
      </c>
      <c r="D287" s="51" t="s">
        <v>10</v>
      </c>
      <c r="E287" s="52">
        <f>E288+E290+E292+E293</f>
        <v>6060</v>
      </c>
      <c r="F287" s="52">
        <f>F288+F290+F292+F293</f>
        <v>6060</v>
      </c>
      <c r="G287" s="52">
        <f>G288+G290+G292+G293</f>
        <v>5760</v>
      </c>
      <c r="H287" s="52">
        <f>H288+H290+H292+H293</f>
        <v>675</v>
      </c>
      <c r="I287" s="52">
        <f>I288+I290+I292+I293</f>
        <v>675</v>
      </c>
      <c r="J287" s="53">
        <f>H287/E287*100</f>
        <v>11.138613861386139</v>
      </c>
      <c r="K287" s="53">
        <f>H287/F287*100</f>
        <v>11.138613861386139</v>
      </c>
      <c r="L287" s="53">
        <f>H287/G287*100</f>
        <v>11.71875</v>
      </c>
    </row>
    <row r="288" spans="1:12" s="48" customFormat="1">
      <c r="A288" s="103"/>
      <c r="B288" s="66"/>
      <c r="C288" s="82"/>
      <c r="D288" s="55" t="s">
        <v>11</v>
      </c>
      <c r="E288" s="56">
        <f>E302+E309+E316</f>
        <v>6060</v>
      </c>
      <c r="F288" s="56">
        <f t="shared" ref="F288:I290" si="42">F302+F309+F316</f>
        <v>6060</v>
      </c>
      <c r="G288" s="56">
        <f t="shared" si="42"/>
        <v>5760</v>
      </c>
      <c r="H288" s="56">
        <f t="shared" si="42"/>
        <v>675</v>
      </c>
      <c r="I288" s="56">
        <f t="shared" si="42"/>
        <v>675</v>
      </c>
      <c r="J288" s="59">
        <f>H288/E288*100</f>
        <v>11.138613861386139</v>
      </c>
      <c r="K288" s="59">
        <f>H288/F288*100</f>
        <v>11.138613861386139</v>
      </c>
      <c r="L288" s="59">
        <f>H288/G288*100</f>
        <v>11.71875</v>
      </c>
    </row>
    <row r="289" spans="1:12" s="48" customFormat="1" ht="30">
      <c r="A289" s="103"/>
      <c r="B289" s="66"/>
      <c r="C289" s="82"/>
      <c r="D289" s="57" t="s">
        <v>12</v>
      </c>
      <c r="E289" s="56">
        <f>E303+E310+E317</f>
        <v>0</v>
      </c>
      <c r="F289" s="56">
        <f t="shared" si="42"/>
        <v>0</v>
      </c>
      <c r="G289" s="56">
        <f t="shared" si="42"/>
        <v>0</v>
      </c>
      <c r="H289" s="56">
        <f t="shared" si="42"/>
        <v>0</v>
      </c>
      <c r="I289" s="56">
        <f t="shared" si="42"/>
        <v>0</v>
      </c>
      <c r="J289" s="56">
        <v>0</v>
      </c>
      <c r="K289" s="56">
        <v>0</v>
      </c>
      <c r="L289" s="56">
        <v>0</v>
      </c>
    </row>
    <row r="290" spans="1:12" s="48" customFormat="1">
      <c r="A290" s="103"/>
      <c r="B290" s="66"/>
      <c r="C290" s="82"/>
      <c r="D290" s="55" t="s">
        <v>13</v>
      </c>
      <c r="E290" s="56">
        <f>E304+E311+E318</f>
        <v>0</v>
      </c>
      <c r="F290" s="56">
        <f t="shared" si="42"/>
        <v>0</v>
      </c>
      <c r="G290" s="56">
        <f t="shared" si="42"/>
        <v>0</v>
      </c>
      <c r="H290" s="56">
        <f t="shared" si="42"/>
        <v>0</v>
      </c>
      <c r="I290" s="56">
        <f t="shared" si="42"/>
        <v>0</v>
      </c>
      <c r="J290" s="56">
        <v>0</v>
      </c>
      <c r="K290" s="56">
        <v>0</v>
      </c>
      <c r="L290" s="56">
        <v>0</v>
      </c>
    </row>
    <row r="291" spans="1:12" s="48" customFormat="1" ht="30">
      <c r="A291" s="103"/>
      <c r="B291" s="66"/>
      <c r="C291" s="82"/>
      <c r="D291" s="57" t="s">
        <v>14</v>
      </c>
      <c r="E291" s="56">
        <v>0</v>
      </c>
      <c r="F291" s="56">
        <v>0</v>
      </c>
      <c r="G291" s="56">
        <v>0</v>
      </c>
      <c r="H291" s="56">
        <v>0</v>
      </c>
      <c r="I291" s="56">
        <v>0</v>
      </c>
      <c r="J291" s="56">
        <v>0</v>
      </c>
      <c r="K291" s="56">
        <v>0</v>
      </c>
      <c r="L291" s="56">
        <v>0</v>
      </c>
    </row>
    <row r="292" spans="1:12" s="48" customFormat="1">
      <c r="A292" s="103"/>
      <c r="B292" s="66"/>
      <c r="C292" s="82"/>
      <c r="D292" s="55" t="s">
        <v>15</v>
      </c>
      <c r="E292" s="56">
        <f>E306+E313+E320</f>
        <v>0</v>
      </c>
      <c r="F292" s="56">
        <f t="shared" ref="F292:I293" si="43">F306+F313+F320</f>
        <v>0</v>
      </c>
      <c r="G292" s="56">
        <f t="shared" si="43"/>
        <v>0</v>
      </c>
      <c r="H292" s="56">
        <f t="shared" si="43"/>
        <v>0</v>
      </c>
      <c r="I292" s="56">
        <f t="shared" si="43"/>
        <v>0</v>
      </c>
      <c r="J292" s="56">
        <v>0</v>
      </c>
      <c r="K292" s="56">
        <v>0</v>
      </c>
      <c r="L292" s="56">
        <v>0</v>
      </c>
    </row>
    <row r="293" spans="1:12" s="48" customFormat="1" ht="30">
      <c r="A293" s="103"/>
      <c r="B293" s="66"/>
      <c r="C293" s="82"/>
      <c r="D293" s="55" t="s">
        <v>19</v>
      </c>
      <c r="E293" s="56">
        <f>E307+E314+E321</f>
        <v>0</v>
      </c>
      <c r="F293" s="56">
        <f t="shared" si="43"/>
        <v>0</v>
      </c>
      <c r="G293" s="56">
        <f t="shared" si="43"/>
        <v>0</v>
      </c>
      <c r="H293" s="56">
        <f t="shared" si="43"/>
        <v>0</v>
      </c>
      <c r="I293" s="56">
        <f t="shared" si="43"/>
        <v>0</v>
      </c>
      <c r="J293" s="56">
        <v>0</v>
      </c>
      <c r="K293" s="56">
        <v>0</v>
      </c>
      <c r="L293" s="56">
        <v>0</v>
      </c>
    </row>
    <row r="294" spans="1:12" s="48" customFormat="1">
      <c r="A294" s="102"/>
      <c r="B294" s="69" t="s">
        <v>51</v>
      </c>
      <c r="C294" s="82" t="s">
        <v>52</v>
      </c>
      <c r="D294" s="51" t="s">
        <v>10</v>
      </c>
      <c r="E294" s="52">
        <f>E295</f>
        <v>5040</v>
      </c>
      <c r="F294" s="52">
        <f>F295+F297+F299+F300</f>
        <v>5124</v>
      </c>
      <c r="G294" s="52">
        <f>G295+G297+G299+G300</f>
        <v>5124</v>
      </c>
      <c r="H294" s="52">
        <f>H295+H297+H299+H300</f>
        <v>3764</v>
      </c>
      <c r="I294" s="52">
        <f>I295+I297+I299+I300</f>
        <v>3764</v>
      </c>
      <c r="J294" s="59">
        <f>H294/E294*100</f>
        <v>74.682539682539684</v>
      </c>
      <c r="K294" s="53">
        <f>H294/F294*100</f>
        <v>73.458235753317723</v>
      </c>
      <c r="L294" s="53">
        <f>H294/G294*100</f>
        <v>73.458235753317723</v>
      </c>
    </row>
    <row r="295" spans="1:12" s="48" customFormat="1">
      <c r="A295" s="102"/>
      <c r="B295" s="69"/>
      <c r="C295" s="82"/>
      <c r="D295" s="55" t="s">
        <v>11</v>
      </c>
      <c r="E295" s="56">
        <v>5040</v>
      </c>
      <c r="F295" s="56">
        <v>5124</v>
      </c>
      <c r="G295" s="56">
        <v>5124</v>
      </c>
      <c r="H295" s="56">
        <v>3764</v>
      </c>
      <c r="I295" s="56">
        <v>3764</v>
      </c>
      <c r="J295" s="59">
        <f>H295/E295*100</f>
        <v>74.682539682539684</v>
      </c>
      <c r="K295" s="59">
        <f>H295/F295*100</f>
        <v>73.458235753317723</v>
      </c>
      <c r="L295" s="59">
        <f>H295/G295*100</f>
        <v>73.458235753317723</v>
      </c>
    </row>
    <row r="296" spans="1:12" s="48" customFormat="1" ht="30">
      <c r="A296" s="102"/>
      <c r="B296" s="69"/>
      <c r="C296" s="82"/>
      <c r="D296" s="57" t="s">
        <v>12</v>
      </c>
      <c r="E296" s="56">
        <v>0</v>
      </c>
      <c r="F296" s="56">
        <v>0</v>
      </c>
      <c r="G296" s="56">
        <v>0</v>
      </c>
      <c r="H296" s="56">
        <v>0</v>
      </c>
      <c r="I296" s="56">
        <v>0</v>
      </c>
      <c r="J296" s="56">
        <v>0</v>
      </c>
      <c r="K296" s="56">
        <v>0</v>
      </c>
      <c r="L296" s="56">
        <v>0</v>
      </c>
    </row>
    <row r="297" spans="1:12" s="48" customFormat="1">
      <c r="A297" s="102"/>
      <c r="B297" s="69"/>
      <c r="C297" s="82"/>
      <c r="D297" s="55" t="s">
        <v>13</v>
      </c>
      <c r="E297" s="56">
        <v>0</v>
      </c>
      <c r="F297" s="56">
        <v>0</v>
      </c>
      <c r="G297" s="56">
        <v>0</v>
      </c>
      <c r="H297" s="56">
        <v>0</v>
      </c>
      <c r="I297" s="56">
        <v>0</v>
      </c>
      <c r="J297" s="56">
        <v>0</v>
      </c>
      <c r="K297" s="56">
        <v>0</v>
      </c>
      <c r="L297" s="56">
        <v>0</v>
      </c>
    </row>
    <row r="298" spans="1:12" s="48" customFormat="1" ht="30">
      <c r="A298" s="102"/>
      <c r="B298" s="69"/>
      <c r="C298" s="82"/>
      <c r="D298" s="57" t="s">
        <v>14</v>
      </c>
      <c r="E298" s="56">
        <v>0</v>
      </c>
      <c r="F298" s="56">
        <v>0</v>
      </c>
      <c r="G298" s="56">
        <v>0</v>
      </c>
      <c r="H298" s="56">
        <v>0</v>
      </c>
      <c r="I298" s="56">
        <v>0</v>
      </c>
      <c r="J298" s="56">
        <v>0</v>
      </c>
      <c r="K298" s="56">
        <v>0</v>
      </c>
      <c r="L298" s="56">
        <v>0</v>
      </c>
    </row>
    <row r="299" spans="1:12" s="48" customFormat="1">
      <c r="A299" s="102"/>
      <c r="B299" s="69"/>
      <c r="C299" s="82"/>
      <c r="D299" s="55" t="s">
        <v>15</v>
      </c>
      <c r="E299" s="56">
        <v>0</v>
      </c>
      <c r="F299" s="56">
        <v>0</v>
      </c>
      <c r="G299" s="56">
        <v>0</v>
      </c>
      <c r="H299" s="56">
        <v>0</v>
      </c>
      <c r="I299" s="56">
        <v>0</v>
      </c>
      <c r="J299" s="56">
        <v>0</v>
      </c>
      <c r="K299" s="56">
        <v>0</v>
      </c>
      <c r="L299" s="56">
        <v>0</v>
      </c>
    </row>
    <row r="300" spans="1:12" s="48" customFormat="1" ht="30">
      <c r="A300" s="102"/>
      <c r="B300" s="69"/>
      <c r="C300" s="82"/>
      <c r="D300" s="55" t="s">
        <v>19</v>
      </c>
      <c r="E300" s="56">
        <v>0</v>
      </c>
      <c r="F300" s="56">
        <v>0</v>
      </c>
      <c r="G300" s="56">
        <v>0</v>
      </c>
      <c r="H300" s="56">
        <v>0</v>
      </c>
      <c r="I300" s="56">
        <v>0</v>
      </c>
      <c r="J300" s="56">
        <v>0</v>
      </c>
      <c r="K300" s="56">
        <v>0</v>
      </c>
      <c r="L300" s="56">
        <v>0</v>
      </c>
    </row>
    <row r="301" spans="1:12" s="48" customFormat="1">
      <c r="A301" s="102"/>
      <c r="B301" s="69"/>
      <c r="C301" s="82" t="s">
        <v>262</v>
      </c>
      <c r="D301" s="55" t="s">
        <v>10</v>
      </c>
      <c r="E301" s="56">
        <f t="shared" ref="E301:L301" si="44">E302+E304+E306+E307</f>
        <v>0</v>
      </c>
      <c r="F301" s="56">
        <f t="shared" si="44"/>
        <v>0</v>
      </c>
      <c r="G301" s="56">
        <f t="shared" si="44"/>
        <v>0</v>
      </c>
      <c r="H301" s="56">
        <f t="shared" si="44"/>
        <v>0</v>
      </c>
      <c r="I301" s="56">
        <f t="shared" si="44"/>
        <v>0</v>
      </c>
      <c r="J301" s="56">
        <f t="shared" si="44"/>
        <v>0</v>
      </c>
      <c r="K301" s="56">
        <f t="shared" si="44"/>
        <v>0</v>
      </c>
      <c r="L301" s="56">
        <f t="shared" si="44"/>
        <v>0</v>
      </c>
    </row>
    <row r="302" spans="1:12" s="48" customFormat="1">
      <c r="A302" s="102"/>
      <c r="B302" s="69"/>
      <c r="C302" s="82"/>
      <c r="D302" s="55" t="s">
        <v>11</v>
      </c>
      <c r="E302" s="56">
        <v>0</v>
      </c>
      <c r="F302" s="56">
        <v>0</v>
      </c>
      <c r="G302" s="56">
        <v>0</v>
      </c>
      <c r="H302" s="56">
        <v>0</v>
      </c>
      <c r="I302" s="56">
        <v>0</v>
      </c>
      <c r="J302" s="56">
        <v>0</v>
      </c>
      <c r="K302" s="56">
        <v>0</v>
      </c>
      <c r="L302" s="56">
        <v>0</v>
      </c>
    </row>
    <row r="303" spans="1:12" s="48" customFormat="1" ht="30">
      <c r="A303" s="102"/>
      <c r="B303" s="69"/>
      <c r="C303" s="82"/>
      <c r="D303" s="57" t="s">
        <v>12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6">
        <v>0</v>
      </c>
      <c r="L303" s="56">
        <v>0</v>
      </c>
    </row>
    <row r="304" spans="1:12" s="48" customFormat="1">
      <c r="A304" s="102"/>
      <c r="B304" s="69"/>
      <c r="C304" s="82"/>
      <c r="D304" s="55" t="s">
        <v>13</v>
      </c>
      <c r="E304" s="56">
        <v>0</v>
      </c>
      <c r="F304" s="56">
        <v>0</v>
      </c>
      <c r="G304" s="56">
        <v>0</v>
      </c>
      <c r="H304" s="56">
        <v>0</v>
      </c>
      <c r="I304" s="56">
        <v>0</v>
      </c>
      <c r="J304" s="56">
        <v>0</v>
      </c>
      <c r="K304" s="56">
        <v>0</v>
      </c>
      <c r="L304" s="56">
        <v>0</v>
      </c>
    </row>
    <row r="305" spans="1:12" s="48" customFormat="1" ht="30">
      <c r="A305" s="102"/>
      <c r="B305" s="69"/>
      <c r="C305" s="82"/>
      <c r="D305" s="57" t="s">
        <v>14</v>
      </c>
      <c r="E305" s="56">
        <v>0</v>
      </c>
      <c r="F305" s="56">
        <v>0</v>
      </c>
      <c r="G305" s="56">
        <v>0</v>
      </c>
      <c r="H305" s="56">
        <v>0</v>
      </c>
      <c r="I305" s="56">
        <v>0</v>
      </c>
      <c r="J305" s="56">
        <v>0</v>
      </c>
      <c r="K305" s="56">
        <v>0</v>
      </c>
      <c r="L305" s="56">
        <v>0</v>
      </c>
    </row>
    <row r="306" spans="1:12" s="48" customFormat="1">
      <c r="A306" s="102"/>
      <c r="B306" s="69"/>
      <c r="C306" s="82"/>
      <c r="D306" s="55" t="s">
        <v>15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>
        <v>0</v>
      </c>
      <c r="K306" s="56">
        <v>0</v>
      </c>
      <c r="L306" s="56">
        <v>0</v>
      </c>
    </row>
    <row r="307" spans="1:12" s="48" customFormat="1" ht="30">
      <c r="A307" s="102"/>
      <c r="B307" s="69"/>
      <c r="C307" s="82"/>
      <c r="D307" s="55" t="s">
        <v>19</v>
      </c>
      <c r="E307" s="56">
        <v>0</v>
      </c>
      <c r="F307" s="56">
        <v>0</v>
      </c>
      <c r="G307" s="56">
        <v>0</v>
      </c>
      <c r="H307" s="56">
        <v>0</v>
      </c>
      <c r="I307" s="56">
        <v>0</v>
      </c>
      <c r="J307" s="56">
        <v>0</v>
      </c>
      <c r="K307" s="56">
        <v>0</v>
      </c>
      <c r="L307" s="56">
        <v>0</v>
      </c>
    </row>
    <row r="308" spans="1:12" s="48" customFormat="1">
      <c r="A308" s="102"/>
      <c r="B308" s="69" t="s">
        <v>53</v>
      </c>
      <c r="C308" s="82" t="s">
        <v>262</v>
      </c>
      <c r="D308" s="51" t="s">
        <v>10</v>
      </c>
      <c r="E308" s="52">
        <f>E309+E311+E313+E314</f>
        <v>3060</v>
      </c>
      <c r="F308" s="52">
        <f>F309+F311+F313+F314</f>
        <v>3060</v>
      </c>
      <c r="G308" s="52">
        <f>G309+G311+G313+G314</f>
        <v>3060</v>
      </c>
      <c r="H308" s="52">
        <f>H309+H311+H313+H314</f>
        <v>675</v>
      </c>
      <c r="I308" s="52">
        <f>I309+I311+I313+I314</f>
        <v>675</v>
      </c>
      <c r="J308" s="53">
        <f t="shared" ref="J308:J309" si="45">H308/E308*100</f>
        <v>22.058823529411764</v>
      </c>
      <c r="K308" s="53">
        <f t="shared" ref="K308:K309" si="46">H308/F308*100</f>
        <v>22.058823529411764</v>
      </c>
      <c r="L308" s="53">
        <f t="shared" ref="L308:L309" si="47">H308/G308*100</f>
        <v>22.058823529411764</v>
      </c>
    </row>
    <row r="309" spans="1:12" s="48" customFormat="1">
      <c r="A309" s="102"/>
      <c r="B309" s="69"/>
      <c r="C309" s="82"/>
      <c r="D309" s="55" t="s">
        <v>11</v>
      </c>
      <c r="E309" s="56">
        <v>3060</v>
      </c>
      <c r="F309" s="56">
        <v>3060</v>
      </c>
      <c r="G309" s="56">
        <v>3060</v>
      </c>
      <c r="H309" s="56">
        <v>675</v>
      </c>
      <c r="I309" s="56">
        <v>675</v>
      </c>
      <c r="J309" s="59">
        <f t="shared" si="45"/>
        <v>22.058823529411764</v>
      </c>
      <c r="K309" s="59">
        <f t="shared" si="46"/>
        <v>22.058823529411764</v>
      </c>
      <c r="L309" s="59">
        <f t="shared" si="47"/>
        <v>22.058823529411764</v>
      </c>
    </row>
    <row r="310" spans="1:12" s="48" customFormat="1" ht="30">
      <c r="A310" s="102"/>
      <c r="B310" s="69"/>
      <c r="C310" s="82"/>
      <c r="D310" s="57" t="s">
        <v>12</v>
      </c>
      <c r="E310" s="56">
        <v>0</v>
      </c>
      <c r="F310" s="56">
        <v>0</v>
      </c>
      <c r="G310" s="56">
        <v>0</v>
      </c>
      <c r="H310" s="56">
        <v>0</v>
      </c>
      <c r="I310" s="56">
        <v>0</v>
      </c>
      <c r="J310" s="56">
        <v>0</v>
      </c>
      <c r="K310" s="56">
        <v>0</v>
      </c>
      <c r="L310" s="56">
        <v>0</v>
      </c>
    </row>
    <row r="311" spans="1:12" s="48" customFormat="1">
      <c r="A311" s="102"/>
      <c r="B311" s="69"/>
      <c r="C311" s="82"/>
      <c r="D311" s="55" t="s">
        <v>13</v>
      </c>
      <c r="E311" s="56">
        <v>0</v>
      </c>
      <c r="F311" s="56">
        <v>0</v>
      </c>
      <c r="G311" s="56">
        <v>0</v>
      </c>
      <c r="H311" s="56">
        <v>0</v>
      </c>
      <c r="I311" s="56">
        <v>0</v>
      </c>
      <c r="J311" s="56">
        <v>0</v>
      </c>
      <c r="K311" s="56">
        <v>0</v>
      </c>
      <c r="L311" s="56">
        <v>0</v>
      </c>
    </row>
    <row r="312" spans="1:12" s="48" customFormat="1" ht="30">
      <c r="A312" s="102"/>
      <c r="B312" s="69"/>
      <c r="C312" s="82"/>
      <c r="D312" s="57" t="s">
        <v>14</v>
      </c>
      <c r="E312" s="56">
        <v>0</v>
      </c>
      <c r="F312" s="56">
        <v>0</v>
      </c>
      <c r="G312" s="56">
        <v>0</v>
      </c>
      <c r="H312" s="56">
        <v>0</v>
      </c>
      <c r="I312" s="56">
        <v>0</v>
      </c>
      <c r="J312" s="56">
        <v>0</v>
      </c>
      <c r="K312" s="56">
        <v>0</v>
      </c>
      <c r="L312" s="56">
        <v>0</v>
      </c>
    </row>
    <row r="313" spans="1:12" s="48" customFormat="1">
      <c r="A313" s="102"/>
      <c r="B313" s="69"/>
      <c r="C313" s="82"/>
      <c r="D313" s="55" t="s">
        <v>15</v>
      </c>
      <c r="E313" s="56">
        <v>0</v>
      </c>
      <c r="F313" s="56">
        <v>0</v>
      </c>
      <c r="G313" s="56">
        <v>0</v>
      </c>
      <c r="H313" s="56">
        <v>0</v>
      </c>
      <c r="I313" s="56">
        <v>0</v>
      </c>
      <c r="J313" s="56">
        <v>0</v>
      </c>
      <c r="K313" s="56">
        <v>0</v>
      </c>
      <c r="L313" s="56">
        <v>0</v>
      </c>
    </row>
    <row r="314" spans="1:12" s="48" customFormat="1" ht="30">
      <c r="A314" s="102"/>
      <c r="B314" s="69"/>
      <c r="C314" s="82"/>
      <c r="D314" s="55" t="s">
        <v>19</v>
      </c>
      <c r="E314" s="56">
        <v>0</v>
      </c>
      <c r="F314" s="56">
        <v>0</v>
      </c>
      <c r="G314" s="56">
        <v>0</v>
      </c>
      <c r="H314" s="56">
        <v>0</v>
      </c>
      <c r="I314" s="56">
        <v>0</v>
      </c>
      <c r="J314" s="56">
        <v>0</v>
      </c>
      <c r="K314" s="56">
        <v>0</v>
      </c>
      <c r="L314" s="56">
        <v>0</v>
      </c>
    </row>
    <row r="315" spans="1:12" s="48" customFormat="1">
      <c r="A315" s="102"/>
      <c r="B315" s="69" t="s">
        <v>54</v>
      </c>
      <c r="C315" s="82" t="s">
        <v>262</v>
      </c>
      <c r="D315" s="55" t="s">
        <v>10</v>
      </c>
      <c r="E315" s="56">
        <f>E316+E318+E320+E321</f>
        <v>3000</v>
      </c>
      <c r="F315" s="56">
        <f>F316+F318+F320+F321</f>
        <v>3000</v>
      </c>
      <c r="G315" s="56">
        <f>G316+G318+G320+G321</f>
        <v>2700</v>
      </c>
      <c r="H315" s="56">
        <f>H316+H318+H320+H321</f>
        <v>0</v>
      </c>
      <c r="I315" s="56">
        <f>I316+I318+I320+I321</f>
        <v>0</v>
      </c>
      <c r="J315" s="53">
        <f>H315/E315*100</f>
        <v>0</v>
      </c>
      <c r="K315" s="53">
        <f>H315/F315*100</f>
        <v>0</v>
      </c>
      <c r="L315" s="53">
        <f>H315/G315*100</f>
        <v>0</v>
      </c>
    </row>
    <row r="316" spans="1:12" s="48" customFormat="1">
      <c r="A316" s="102"/>
      <c r="B316" s="69"/>
      <c r="C316" s="82"/>
      <c r="D316" s="55" t="s">
        <v>11</v>
      </c>
      <c r="E316" s="56">
        <v>3000</v>
      </c>
      <c r="F316" s="56">
        <v>3000</v>
      </c>
      <c r="G316" s="56">
        <v>2700</v>
      </c>
      <c r="H316" s="56">
        <v>0</v>
      </c>
      <c r="I316" s="56">
        <v>0</v>
      </c>
      <c r="J316" s="59">
        <f>H316/E316*100</f>
        <v>0</v>
      </c>
      <c r="K316" s="59">
        <f>H316/F316*100</f>
        <v>0</v>
      </c>
      <c r="L316" s="59">
        <f>H316/G316*100</f>
        <v>0</v>
      </c>
    </row>
    <row r="317" spans="1:12" s="48" customFormat="1" ht="30">
      <c r="A317" s="102"/>
      <c r="B317" s="69"/>
      <c r="C317" s="82"/>
      <c r="D317" s="57" t="s">
        <v>12</v>
      </c>
      <c r="E317" s="56">
        <v>0</v>
      </c>
      <c r="F317" s="56">
        <v>0</v>
      </c>
      <c r="G317" s="56">
        <v>0</v>
      </c>
      <c r="H317" s="56">
        <v>0</v>
      </c>
      <c r="I317" s="56">
        <v>0</v>
      </c>
      <c r="J317" s="56">
        <v>0</v>
      </c>
      <c r="K317" s="56">
        <v>0</v>
      </c>
      <c r="L317" s="56">
        <v>0</v>
      </c>
    </row>
    <row r="318" spans="1:12" s="48" customFormat="1">
      <c r="A318" s="102"/>
      <c r="B318" s="69"/>
      <c r="C318" s="82"/>
      <c r="D318" s="55" t="s">
        <v>13</v>
      </c>
      <c r="E318" s="56">
        <v>0</v>
      </c>
      <c r="F318" s="56">
        <v>0</v>
      </c>
      <c r="G318" s="56">
        <v>0</v>
      </c>
      <c r="H318" s="56">
        <v>0</v>
      </c>
      <c r="I318" s="56">
        <v>0</v>
      </c>
      <c r="J318" s="56">
        <v>0</v>
      </c>
      <c r="K318" s="56">
        <v>0</v>
      </c>
      <c r="L318" s="56">
        <v>0</v>
      </c>
    </row>
    <row r="319" spans="1:12" s="48" customFormat="1" ht="30">
      <c r="A319" s="102"/>
      <c r="B319" s="69"/>
      <c r="C319" s="82"/>
      <c r="D319" s="57" t="s">
        <v>14</v>
      </c>
      <c r="E319" s="56">
        <v>0</v>
      </c>
      <c r="F319" s="56">
        <v>0</v>
      </c>
      <c r="G319" s="56">
        <v>0</v>
      </c>
      <c r="H319" s="56">
        <v>0</v>
      </c>
      <c r="I319" s="56">
        <v>0</v>
      </c>
      <c r="J319" s="56">
        <v>0</v>
      </c>
      <c r="K319" s="56">
        <v>0</v>
      </c>
      <c r="L319" s="56">
        <v>0</v>
      </c>
    </row>
    <row r="320" spans="1:12" s="48" customFormat="1">
      <c r="A320" s="102"/>
      <c r="B320" s="69"/>
      <c r="C320" s="82"/>
      <c r="D320" s="55" t="s">
        <v>15</v>
      </c>
      <c r="E320" s="56">
        <v>0</v>
      </c>
      <c r="F320" s="56">
        <v>0</v>
      </c>
      <c r="G320" s="56">
        <v>0</v>
      </c>
      <c r="H320" s="56">
        <v>0</v>
      </c>
      <c r="I320" s="56">
        <v>0</v>
      </c>
      <c r="J320" s="56">
        <v>0</v>
      </c>
      <c r="K320" s="56">
        <v>0</v>
      </c>
      <c r="L320" s="56">
        <v>0</v>
      </c>
    </row>
    <row r="321" spans="1:12" s="48" customFormat="1" ht="30">
      <c r="A321" s="102"/>
      <c r="B321" s="69"/>
      <c r="C321" s="82"/>
      <c r="D321" s="55" t="s">
        <v>19</v>
      </c>
      <c r="E321" s="56">
        <v>0</v>
      </c>
      <c r="F321" s="56">
        <v>0</v>
      </c>
      <c r="G321" s="56">
        <v>0</v>
      </c>
      <c r="H321" s="56">
        <v>0</v>
      </c>
      <c r="I321" s="56">
        <v>0</v>
      </c>
      <c r="J321" s="56">
        <v>0</v>
      </c>
      <c r="K321" s="56">
        <v>0</v>
      </c>
      <c r="L321" s="56">
        <v>0</v>
      </c>
    </row>
    <row r="322" spans="1:12" s="48" customFormat="1">
      <c r="A322" s="73"/>
      <c r="B322" s="69" t="s">
        <v>55</v>
      </c>
      <c r="C322" s="82" t="s">
        <v>56</v>
      </c>
      <c r="D322" s="51" t="s">
        <v>10</v>
      </c>
      <c r="E322" s="52">
        <f>E323+E325+E327+E328</f>
        <v>0</v>
      </c>
      <c r="F322" s="52">
        <f>F323+F325+F327+F328</f>
        <v>0</v>
      </c>
      <c r="G322" s="52">
        <f>G323+G325+G327+G328</f>
        <v>0</v>
      </c>
      <c r="H322" s="52">
        <f>H323+H325+H327+H328</f>
        <v>0</v>
      </c>
      <c r="I322" s="52">
        <f>I323+I325+I327+I328</f>
        <v>0</v>
      </c>
      <c r="J322" s="53">
        <v>0</v>
      </c>
      <c r="K322" s="53">
        <v>0</v>
      </c>
      <c r="L322" s="53">
        <v>0</v>
      </c>
    </row>
    <row r="323" spans="1:12" s="48" customFormat="1">
      <c r="A323" s="73"/>
      <c r="B323" s="69"/>
      <c r="C323" s="82"/>
      <c r="D323" s="55" t="s">
        <v>11</v>
      </c>
      <c r="E323" s="56">
        <f>960-960</f>
        <v>0</v>
      </c>
      <c r="F323" s="56">
        <f t="shared" ref="F323:G323" si="48">960-960</f>
        <v>0</v>
      </c>
      <c r="G323" s="56">
        <f t="shared" si="48"/>
        <v>0</v>
      </c>
      <c r="H323" s="56">
        <v>0</v>
      </c>
      <c r="I323" s="56">
        <v>0</v>
      </c>
      <c r="J323" s="59">
        <v>0</v>
      </c>
      <c r="K323" s="59">
        <v>0</v>
      </c>
      <c r="L323" s="59">
        <v>0</v>
      </c>
    </row>
    <row r="324" spans="1:12" s="48" customFormat="1" ht="30">
      <c r="A324" s="73"/>
      <c r="B324" s="69"/>
      <c r="C324" s="82"/>
      <c r="D324" s="57" t="s">
        <v>12</v>
      </c>
      <c r="E324" s="56">
        <v>0</v>
      </c>
      <c r="F324" s="56">
        <v>0</v>
      </c>
      <c r="G324" s="56">
        <v>0</v>
      </c>
      <c r="H324" s="56">
        <v>0</v>
      </c>
      <c r="I324" s="56">
        <v>0</v>
      </c>
      <c r="J324" s="56">
        <v>0</v>
      </c>
      <c r="K324" s="56">
        <v>0</v>
      </c>
      <c r="L324" s="56">
        <v>0</v>
      </c>
    </row>
    <row r="325" spans="1:12" s="48" customFormat="1">
      <c r="A325" s="73"/>
      <c r="B325" s="69"/>
      <c r="C325" s="82"/>
      <c r="D325" s="55" t="s">
        <v>13</v>
      </c>
      <c r="E325" s="56">
        <v>0</v>
      </c>
      <c r="F325" s="56">
        <v>0</v>
      </c>
      <c r="G325" s="56">
        <v>0</v>
      </c>
      <c r="H325" s="56">
        <v>0</v>
      </c>
      <c r="I325" s="56">
        <v>0</v>
      </c>
      <c r="J325" s="56">
        <v>0</v>
      </c>
      <c r="K325" s="56">
        <v>0</v>
      </c>
      <c r="L325" s="56">
        <v>0</v>
      </c>
    </row>
    <row r="326" spans="1:12" s="48" customFormat="1" ht="30">
      <c r="A326" s="73"/>
      <c r="B326" s="69"/>
      <c r="C326" s="82"/>
      <c r="D326" s="57" t="s">
        <v>14</v>
      </c>
      <c r="E326" s="56">
        <v>0</v>
      </c>
      <c r="F326" s="56">
        <v>0</v>
      </c>
      <c r="G326" s="56">
        <v>0</v>
      </c>
      <c r="H326" s="56">
        <v>0</v>
      </c>
      <c r="I326" s="56">
        <v>0</v>
      </c>
      <c r="J326" s="56">
        <v>0</v>
      </c>
      <c r="K326" s="56">
        <v>0</v>
      </c>
      <c r="L326" s="56">
        <v>0</v>
      </c>
    </row>
    <row r="327" spans="1:12" s="48" customFormat="1">
      <c r="A327" s="73"/>
      <c r="B327" s="69"/>
      <c r="C327" s="82"/>
      <c r="D327" s="55" t="s">
        <v>15</v>
      </c>
      <c r="E327" s="56">
        <v>0</v>
      </c>
      <c r="F327" s="56">
        <v>0</v>
      </c>
      <c r="G327" s="56">
        <v>0</v>
      </c>
      <c r="H327" s="56">
        <v>0</v>
      </c>
      <c r="I327" s="56">
        <v>0</v>
      </c>
      <c r="J327" s="56">
        <v>0</v>
      </c>
      <c r="K327" s="56">
        <v>0</v>
      </c>
      <c r="L327" s="56">
        <v>0</v>
      </c>
    </row>
    <row r="328" spans="1:12" s="48" customFormat="1" ht="30">
      <c r="A328" s="73"/>
      <c r="B328" s="69"/>
      <c r="C328" s="82"/>
      <c r="D328" s="55" t="s">
        <v>19</v>
      </c>
      <c r="E328" s="56">
        <v>0</v>
      </c>
      <c r="F328" s="56">
        <v>0</v>
      </c>
      <c r="G328" s="56">
        <v>0</v>
      </c>
      <c r="H328" s="56">
        <v>0</v>
      </c>
      <c r="I328" s="56">
        <v>0</v>
      </c>
      <c r="J328" s="56">
        <v>0</v>
      </c>
      <c r="K328" s="56">
        <v>0</v>
      </c>
      <c r="L328" s="56">
        <v>0</v>
      </c>
    </row>
    <row r="329" spans="1:12" s="48" customFormat="1">
      <c r="A329" s="73"/>
      <c r="B329" s="69" t="s">
        <v>57</v>
      </c>
      <c r="C329" s="82" t="s">
        <v>52</v>
      </c>
      <c r="D329" s="51" t="s">
        <v>10</v>
      </c>
      <c r="E329" s="52">
        <f>E330+E332+E334+E335</f>
        <v>1650</v>
      </c>
      <c r="F329" s="52">
        <f>F330+F332+F334+F335</f>
        <v>1650</v>
      </c>
      <c r="G329" s="52">
        <f>G330+G332+G334+G335</f>
        <v>1650</v>
      </c>
      <c r="H329" s="52">
        <f>H330+H332+H334+H335</f>
        <v>460</v>
      </c>
      <c r="I329" s="52">
        <f>I330+I332+I334+I335</f>
        <v>460</v>
      </c>
      <c r="J329" s="53">
        <f>H329/E329*100</f>
        <v>27.878787878787882</v>
      </c>
      <c r="K329" s="53">
        <f>H329/F329*100</f>
        <v>27.878787878787882</v>
      </c>
      <c r="L329" s="53">
        <f>H329/G329*100</f>
        <v>27.878787878787882</v>
      </c>
    </row>
    <row r="330" spans="1:12" s="48" customFormat="1">
      <c r="A330" s="73"/>
      <c r="B330" s="69"/>
      <c r="C330" s="82"/>
      <c r="D330" s="55" t="s">
        <v>11</v>
      </c>
      <c r="E330" s="56">
        <f>690+960</f>
        <v>1650</v>
      </c>
      <c r="F330" s="56">
        <f t="shared" ref="F330:G330" si="49">690+960</f>
        <v>1650</v>
      </c>
      <c r="G330" s="56">
        <f t="shared" si="49"/>
        <v>1650</v>
      </c>
      <c r="H330" s="56">
        <v>460</v>
      </c>
      <c r="I330" s="56">
        <v>460</v>
      </c>
      <c r="J330" s="59">
        <f>H330/E330*100</f>
        <v>27.878787878787882</v>
      </c>
      <c r="K330" s="59">
        <f>H330/F330*100</f>
        <v>27.878787878787882</v>
      </c>
      <c r="L330" s="59">
        <f>H330/G330*100</f>
        <v>27.878787878787882</v>
      </c>
    </row>
    <row r="331" spans="1:12" s="48" customFormat="1" ht="30">
      <c r="A331" s="73"/>
      <c r="B331" s="69"/>
      <c r="C331" s="82"/>
      <c r="D331" s="57" t="s">
        <v>12</v>
      </c>
      <c r="E331" s="56">
        <v>0</v>
      </c>
      <c r="F331" s="56">
        <v>0</v>
      </c>
      <c r="G331" s="56">
        <v>0</v>
      </c>
      <c r="H331" s="56">
        <v>0</v>
      </c>
      <c r="I331" s="56">
        <v>0</v>
      </c>
      <c r="J331" s="56">
        <v>0</v>
      </c>
      <c r="K331" s="56">
        <v>0</v>
      </c>
      <c r="L331" s="56">
        <v>0</v>
      </c>
    </row>
    <row r="332" spans="1:12" s="48" customFormat="1">
      <c r="A332" s="73"/>
      <c r="B332" s="69"/>
      <c r="C332" s="82"/>
      <c r="D332" s="55" t="s">
        <v>13</v>
      </c>
      <c r="E332" s="56">
        <v>0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56">
        <v>0</v>
      </c>
      <c r="L332" s="56">
        <v>0</v>
      </c>
    </row>
    <row r="333" spans="1:12" s="48" customFormat="1" ht="30">
      <c r="A333" s="73"/>
      <c r="B333" s="69"/>
      <c r="C333" s="82"/>
      <c r="D333" s="57" t="s">
        <v>14</v>
      </c>
      <c r="E333" s="56">
        <v>0</v>
      </c>
      <c r="F333" s="56">
        <v>0</v>
      </c>
      <c r="G333" s="56">
        <v>0</v>
      </c>
      <c r="H333" s="56">
        <v>0</v>
      </c>
      <c r="I333" s="56">
        <v>0</v>
      </c>
      <c r="J333" s="56">
        <v>0</v>
      </c>
      <c r="K333" s="56">
        <v>0</v>
      </c>
      <c r="L333" s="56">
        <v>0</v>
      </c>
    </row>
    <row r="334" spans="1:12" s="48" customFormat="1">
      <c r="A334" s="73"/>
      <c r="B334" s="69"/>
      <c r="C334" s="82"/>
      <c r="D334" s="55" t="s">
        <v>15</v>
      </c>
      <c r="E334" s="56">
        <v>0</v>
      </c>
      <c r="F334" s="56">
        <v>0</v>
      </c>
      <c r="G334" s="56">
        <v>0</v>
      </c>
      <c r="H334" s="56">
        <v>0</v>
      </c>
      <c r="I334" s="56">
        <v>0</v>
      </c>
      <c r="J334" s="56">
        <v>0</v>
      </c>
      <c r="K334" s="56">
        <v>0</v>
      </c>
      <c r="L334" s="56">
        <v>0</v>
      </c>
    </row>
    <row r="335" spans="1:12" s="48" customFormat="1" ht="30">
      <c r="A335" s="73"/>
      <c r="B335" s="69"/>
      <c r="C335" s="82"/>
      <c r="D335" s="55" t="s">
        <v>19</v>
      </c>
      <c r="E335" s="56">
        <v>0</v>
      </c>
      <c r="F335" s="56">
        <v>0</v>
      </c>
      <c r="G335" s="56">
        <v>0</v>
      </c>
      <c r="H335" s="56">
        <v>0</v>
      </c>
      <c r="I335" s="56">
        <v>0</v>
      </c>
      <c r="J335" s="56">
        <v>0</v>
      </c>
      <c r="K335" s="56">
        <v>0</v>
      </c>
      <c r="L335" s="56">
        <v>0</v>
      </c>
    </row>
    <row r="336" spans="1:12" s="48" customFormat="1">
      <c r="A336" s="73"/>
      <c r="B336" s="69" t="s">
        <v>58</v>
      </c>
      <c r="C336" s="82" t="s">
        <v>52</v>
      </c>
      <c r="D336" s="51" t="s">
        <v>10</v>
      </c>
      <c r="E336" s="52">
        <f>E337+E339+E341+E342</f>
        <v>1045</v>
      </c>
      <c r="F336" s="52">
        <f>F337+F339+F341+F342</f>
        <v>961</v>
      </c>
      <c r="G336" s="52">
        <f>G337+G339+G341+G342</f>
        <v>961</v>
      </c>
      <c r="H336" s="52">
        <f>H337+H339+H341+H342</f>
        <v>0</v>
      </c>
      <c r="I336" s="52">
        <f>I337+I339+I341+I342</f>
        <v>0</v>
      </c>
      <c r="J336" s="53">
        <v>0</v>
      </c>
      <c r="K336" s="53">
        <v>0</v>
      </c>
      <c r="L336" s="53">
        <v>0</v>
      </c>
    </row>
    <row r="337" spans="1:12" s="48" customFormat="1">
      <c r="A337" s="73"/>
      <c r="B337" s="69"/>
      <c r="C337" s="82"/>
      <c r="D337" s="55" t="s">
        <v>11</v>
      </c>
      <c r="E337" s="56">
        <v>1045</v>
      </c>
      <c r="F337" s="56">
        <v>961</v>
      </c>
      <c r="G337" s="56">
        <v>961</v>
      </c>
      <c r="H337" s="56">
        <v>0</v>
      </c>
      <c r="I337" s="56">
        <v>0</v>
      </c>
      <c r="J337" s="53">
        <v>0</v>
      </c>
      <c r="K337" s="53">
        <v>0</v>
      </c>
      <c r="L337" s="53">
        <v>0</v>
      </c>
    </row>
    <row r="338" spans="1:12" s="48" customFormat="1" ht="30">
      <c r="A338" s="73"/>
      <c r="B338" s="69"/>
      <c r="C338" s="82"/>
      <c r="D338" s="57" t="s">
        <v>12</v>
      </c>
      <c r="E338" s="56">
        <v>0</v>
      </c>
      <c r="F338" s="56">
        <v>0</v>
      </c>
      <c r="G338" s="56">
        <v>0</v>
      </c>
      <c r="H338" s="56">
        <v>0</v>
      </c>
      <c r="I338" s="56">
        <v>0</v>
      </c>
      <c r="J338" s="56">
        <v>0</v>
      </c>
      <c r="K338" s="56">
        <v>0</v>
      </c>
      <c r="L338" s="56">
        <v>0</v>
      </c>
    </row>
    <row r="339" spans="1:12" s="48" customFormat="1">
      <c r="A339" s="73"/>
      <c r="B339" s="69"/>
      <c r="C339" s="82"/>
      <c r="D339" s="55" t="s">
        <v>13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>
        <v>0</v>
      </c>
      <c r="K339" s="56">
        <v>0</v>
      </c>
      <c r="L339" s="56">
        <v>0</v>
      </c>
    </row>
    <row r="340" spans="1:12" s="48" customFormat="1" ht="30">
      <c r="A340" s="73"/>
      <c r="B340" s="69"/>
      <c r="C340" s="82"/>
      <c r="D340" s="57" t="s">
        <v>14</v>
      </c>
      <c r="E340" s="56">
        <v>0</v>
      </c>
      <c r="F340" s="56">
        <v>0</v>
      </c>
      <c r="G340" s="56">
        <v>0</v>
      </c>
      <c r="H340" s="56">
        <v>0</v>
      </c>
      <c r="I340" s="56">
        <v>0</v>
      </c>
      <c r="J340" s="56">
        <v>0</v>
      </c>
      <c r="K340" s="56">
        <v>0</v>
      </c>
      <c r="L340" s="56">
        <v>0</v>
      </c>
    </row>
    <row r="341" spans="1:12" s="48" customFormat="1">
      <c r="A341" s="73"/>
      <c r="B341" s="69"/>
      <c r="C341" s="82"/>
      <c r="D341" s="55" t="s">
        <v>15</v>
      </c>
      <c r="E341" s="56">
        <v>0</v>
      </c>
      <c r="F341" s="56">
        <v>0</v>
      </c>
      <c r="G341" s="56">
        <v>0</v>
      </c>
      <c r="H341" s="56">
        <v>0</v>
      </c>
      <c r="I341" s="56">
        <v>0</v>
      </c>
      <c r="J341" s="56">
        <v>0</v>
      </c>
      <c r="K341" s="56">
        <v>0</v>
      </c>
      <c r="L341" s="56">
        <v>0</v>
      </c>
    </row>
    <row r="342" spans="1:12" s="48" customFormat="1" ht="30">
      <c r="A342" s="73"/>
      <c r="B342" s="69"/>
      <c r="C342" s="82"/>
      <c r="D342" s="55" t="s">
        <v>19</v>
      </c>
      <c r="E342" s="56">
        <v>0</v>
      </c>
      <c r="F342" s="56">
        <v>0</v>
      </c>
      <c r="G342" s="56">
        <v>0</v>
      </c>
      <c r="H342" s="56">
        <v>0</v>
      </c>
      <c r="I342" s="56">
        <v>0</v>
      </c>
      <c r="J342" s="56">
        <v>0</v>
      </c>
      <c r="K342" s="56">
        <v>0</v>
      </c>
      <c r="L342" s="56">
        <v>0</v>
      </c>
    </row>
    <row r="343" spans="1:12" s="48" customFormat="1">
      <c r="A343" s="90"/>
      <c r="B343" s="68" t="s">
        <v>59</v>
      </c>
      <c r="C343" s="82" t="s">
        <v>56</v>
      </c>
      <c r="D343" s="51" t="s">
        <v>10</v>
      </c>
      <c r="E343" s="52">
        <f>E344+E346+E348+E349</f>
        <v>304720</v>
      </c>
      <c r="F343" s="52">
        <f>F344+F346+F348+F349</f>
        <v>602000</v>
      </c>
      <c r="G343" s="52">
        <f>G344+G346+G348+G349</f>
        <v>602000</v>
      </c>
      <c r="H343" s="52">
        <f>H344+H346+H348+H349</f>
        <v>446396.9</v>
      </c>
      <c r="I343" s="52">
        <f>I344+I346+I348+I349</f>
        <v>446396.9</v>
      </c>
      <c r="J343" s="53">
        <f>H343/E343*100</f>
        <v>146.49412575479127</v>
      </c>
      <c r="K343" s="53">
        <f>H343/F343*100</f>
        <v>74.152308970099668</v>
      </c>
      <c r="L343" s="53">
        <f>H343/G343*100</f>
        <v>74.152308970099668</v>
      </c>
    </row>
    <row r="344" spans="1:12" s="48" customFormat="1">
      <c r="A344" s="90"/>
      <c r="B344" s="68"/>
      <c r="C344" s="82"/>
      <c r="D344" s="55" t="s">
        <v>11</v>
      </c>
      <c r="E344" s="56">
        <v>304720</v>
      </c>
      <c r="F344" s="56">
        <v>602000</v>
      </c>
      <c r="G344" s="56">
        <v>602000</v>
      </c>
      <c r="H344" s="56">
        <v>446396.9</v>
      </c>
      <c r="I344" s="56">
        <v>446396.9</v>
      </c>
      <c r="J344" s="59">
        <f>H344/E344*100</f>
        <v>146.49412575479127</v>
      </c>
      <c r="K344" s="59">
        <f>H344/F344*100</f>
        <v>74.152308970099668</v>
      </c>
      <c r="L344" s="59">
        <f>H344/G344*100</f>
        <v>74.152308970099668</v>
      </c>
    </row>
    <row r="345" spans="1:12" s="48" customFormat="1" ht="30">
      <c r="A345" s="90"/>
      <c r="B345" s="68"/>
      <c r="C345" s="82"/>
      <c r="D345" s="57" t="s">
        <v>12</v>
      </c>
      <c r="E345" s="56">
        <v>0</v>
      </c>
      <c r="F345" s="56">
        <v>0</v>
      </c>
      <c r="G345" s="56">
        <v>0</v>
      </c>
      <c r="H345" s="56">
        <v>0</v>
      </c>
      <c r="I345" s="56">
        <v>0</v>
      </c>
      <c r="J345" s="56">
        <v>0</v>
      </c>
      <c r="K345" s="56">
        <v>0</v>
      </c>
      <c r="L345" s="56">
        <v>0</v>
      </c>
    </row>
    <row r="346" spans="1:12" s="48" customFormat="1">
      <c r="A346" s="90"/>
      <c r="B346" s="68"/>
      <c r="C346" s="82"/>
      <c r="D346" s="55" t="s">
        <v>13</v>
      </c>
      <c r="E346" s="56">
        <v>0</v>
      </c>
      <c r="F346" s="56">
        <v>0</v>
      </c>
      <c r="G346" s="56">
        <v>0</v>
      </c>
      <c r="H346" s="56">
        <v>0</v>
      </c>
      <c r="I346" s="56">
        <v>0</v>
      </c>
      <c r="J346" s="56">
        <v>0</v>
      </c>
      <c r="K346" s="56">
        <v>0</v>
      </c>
      <c r="L346" s="56">
        <v>0</v>
      </c>
    </row>
    <row r="347" spans="1:12" s="48" customFormat="1" ht="30">
      <c r="A347" s="90"/>
      <c r="B347" s="68"/>
      <c r="C347" s="82"/>
      <c r="D347" s="57" t="s">
        <v>14</v>
      </c>
      <c r="E347" s="56">
        <v>0</v>
      </c>
      <c r="F347" s="56">
        <v>0</v>
      </c>
      <c r="G347" s="56">
        <v>0</v>
      </c>
      <c r="H347" s="56">
        <v>0</v>
      </c>
      <c r="I347" s="56">
        <v>0</v>
      </c>
      <c r="J347" s="56">
        <v>0</v>
      </c>
      <c r="K347" s="56">
        <v>0</v>
      </c>
      <c r="L347" s="56">
        <v>0</v>
      </c>
    </row>
    <row r="348" spans="1:12" s="48" customFormat="1">
      <c r="A348" s="90"/>
      <c r="B348" s="68"/>
      <c r="C348" s="82"/>
      <c r="D348" s="55" t="s">
        <v>15</v>
      </c>
      <c r="E348" s="56">
        <v>0</v>
      </c>
      <c r="F348" s="56">
        <v>0</v>
      </c>
      <c r="G348" s="56">
        <v>0</v>
      </c>
      <c r="H348" s="56">
        <v>0</v>
      </c>
      <c r="I348" s="56">
        <v>0</v>
      </c>
      <c r="J348" s="56">
        <v>0</v>
      </c>
      <c r="K348" s="56">
        <v>0</v>
      </c>
      <c r="L348" s="56">
        <v>0</v>
      </c>
    </row>
    <row r="349" spans="1:12" s="48" customFormat="1" ht="30">
      <c r="A349" s="90"/>
      <c r="B349" s="68"/>
      <c r="C349" s="82"/>
      <c r="D349" s="55" t="s">
        <v>19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56">
        <v>0</v>
      </c>
      <c r="L349" s="56">
        <v>0</v>
      </c>
    </row>
    <row r="350" spans="1:12" s="48" customFormat="1">
      <c r="A350" s="67"/>
      <c r="B350" s="81" t="s">
        <v>60</v>
      </c>
      <c r="C350" s="82" t="s">
        <v>56</v>
      </c>
      <c r="D350" s="51" t="s">
        <v>10</v>
      </c>
      <c r="E350" s="52">
        <f>E351+E353+E355+E356</f>
        <v>369</v>
      </c>
      <c r="F350" s="52">
        <f>F351+F353+F355+F356</f>
        <v>369</v>
      </c>
      <c r="G350" s="52">
        <f>G351+G353+G355+G356</f>
        <v>332.1</v>
      </c>
      <c r="H350" s="52">
        <f>H351+H353+H355+H356</f>
        <v>0</v>
      </c>
      <c r="I350" s="52">
        <f>I351+I353+I355+I356</f>
        <v>0</v>
      </c>
      <c r="J350" s="53">
        <f>H350/E350*100</f>
        <v>0</v>
      </c>
      <c r="K350" s="53">
        <f>H350/F350*100</f>
        <v>0</v>
      </c>
      <c r="L350" s="53">
        <f>H350/G350*100</f>
        <v>0</v>
      </c>
    </row>
    <row r="351" spans="1:12" s="48" customFormat="1">
      <c r="A351" s="67"/>
      <c r="B351" s="81"/>
      <c r="C351" s="82"/>
      <c r="D351" s="55" t="s">
        <v>11</v>
      </c>
      <c r="E351" s="56">
        <v>369</v>
      </c>
      <c r="F351" s="56">
        <v>369</v>
      </c>
      <c r="G351" s="56">
        <v>332.1</v>
      </c>
      <c r="H351" s="56">
        <v>0</v>
      </c>
      <c r="I351" s="56">
        <v>0</v>
      </c>
      <c r="J351" s="59">
        <f>H351/E351*100</f>
        <v>0</v>
      </c>
      <c r="K351" s="59">
        <f>H351/F351*100</f>
        <v>0</v>
      </c>
      <c r="L351" s="59">
        <f>H351/G351*100</f>
        <v>0</v>
      </c>
    </row>
    <row r="352" spans="1:12" s="48" customFormat="1" ht="30">
      <c r="A352" s="67"/>
      <c r="B352" s="81"/>
      <c r="C352" s="82"/>
      <c r="D352" s="57" t="s">
        <v>12</v>
      </c>
      <c r="E352" s="56">
        <v>0</v>
      </c>
      <c r="F352" s="56">
        <v>0</v>
      </c>
      <c r="G352" s="56">
        <v>0</v>
      </c>
      <c r="H352" s="56">
        <v>0</v>
      </c>
      <c r="I352" s="56">
        <v>0</v>
      </c>
      <c r="J352" s="56">
        <v>0</v>
      </c>
      <c r="K352" s="56">
        <v>0</v>
      </c>
      <c r="L352" s="56">
        <v>0</v>
      </c>
    </row>
    <row r="353" spans="1:12" s="48" customFormat="1">
      <c r="A353" s="67"/>
      <c r="B353" s="81"/>
      <c r="C353" s="82"/>
      <c r="D353" s="55" t="s">
        <v>13</v>
      </c>
      <c r="E353" s="56">
        <v>0</v>
      </c>
      <c r="F353" s="56">
        <v>0</v>
      </c>
      <c r="G353" s="56">
        <v>0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</row>
    <row r="354" spans="1:12" s="48" customFormat="1" ht="30">
      <c r="A354" s="67"/>
      <c r="B354" s="81"/>
      <c r="C354" s="82"/>
      <c r="D354" s="57" t="s">
        <v>14</v>
      </c>
      <c r="E354" s="56">
        <v>0</v>
      </c>
      <c r="F354" s="56">
        <v>0</v>
      </c>
      <c r="G354" s="56">
        <v>0</v>
      </c>
      <c r="H354" s="56">
        <v>0</v>
      </c>
      <c r="I354" s="56">
        <v>0</v>
      </c>
      <c r="J354" s="56">
        <v>0</v>
      </c>
      <c r="K354" s="56">
        <v>0</v>
      </c>
      <c r="L354" s="56">
        <v>0</v>
      </c>
    </row>
    <row r="355" spans="1:12" s="48" customFormat="1">
      <c r="A355" s="67"/>
      <c r="B355" s="81"/>
      <c r="C355" s="82"/>
      <c r="D355" s="55" t="s">
        <v>15</v>
      </c>
      <c r="E355" s="56">
        <v>0</v>
      </c>
      <c r="F355" s="56">
        <v>0</v>
      </c>
      <c r="G355" s="56">
        <v>0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</row>
    <row r="356" spans="1:12" s="48" customFormat="1" ht="30">
      <c r="A356" s="67"/>
      <c r="B356" s="81"/>
      <c r="C356" s="82"/>
      <c r="D356" s="55" t="s">
        <v>19</v>
      </c>
      <c r="E356" s="56">
        <v>0</v>
      </c>
      <c r="F356" s="56">
        <v>0</v>
      </c>
      <c r="G356" s="56">
        <v>0</v>
      </c>
      <c r="H356" s="56">
        <v>0</v>
      </c>
      <c r="I356" s="56">
        <v>0</v>
      </c>
      <c r="J356" s="56">
        <v>0</v>
      </c>
      <c r="K356" s="56">
        <v>0</v>
      </c>
      <c r="L356" s="56">
        <v>0</v>
      </c>
    </row>
    <row r="357" spans="1:12" s="48" customFormat="1">
      <c r="A357" s="90"/>
      <c r="B357" s="68" t="s">
        <v>61</v>
      </c>
      <c r="C357" s="82" t="s">
        <v>56</v>
      </c>
      <c r="D357" s="55" t="s">
        <v>10</v>
      </c>
      <c r="E357" s="56">
        <f>E358+E360+E362+E363</f>
        <v>62354.899999999994</v>
      </c>
      <c r="F357" s="56">
        <f>F358+F360+F362+F363</f>
        <v>77354.899999999994</v>
      </c>
      <c r="G357" s="56">
        <f>G358+G360+G362+G363</f>
        <v>77354.899999999994</v>
      </c>
      <c r="H357" s="56">
        <f>H358+H360+H362+H363</f>
        <v>65326.9</v>
      </c>
      <c r="I357" s="56">
        <f>I358+I360+I362+I363</f>
        <v>65326.9</v>
      </c>
      <c r="J357" s="53">
        <f>H357/E357*100</f>
        <v>104.76626536166364</v>
      </c>
      <c r="K357" s="53">
        <f>H357/F357*100</f>
        <v>84.450888049755108</v>
      </c>
      <c r="L357" s="53">
        <f>H357/G357*100</f>
        <v>84.450888049755108</v>
      </c>
    </row>
    <row r="358" spans="1:12" s="48" customFormat="1">
      <c r="A358" s="90"/>
      <c r="B358" s="68"/>
      <c r="C358" s="82"/>
      <c r="D358" s="55" t="s">
        <v>11</v>
      </c>
      <c r="E358" s="56">
        <f>E365+E372+E379+E386+E393</f>
        <v>39679.599999999999</v>
      </c>
      <c r="F358" s="56">
        <f t="shared" ref="F358:I358" si="50">F365+F372+F379+F386+F393</f>
        <v>54679.6</v>
      </c>
      <c r="G358" s="56">
        <f t="shared" si="50"/>
        <v>54679.6</v>
      </c>
      <c r="H358" s="56">
        <f t="shared" si="50"/>
        <v>42734.400000000001</v>
      </c>
      <c r="I358" s="56">
        <f t="shared" si="50"/>
        <v>42734.400000000001</v>
      </c>
      <c r="J358" s="59">
        <f>H358/E358*100</f>
        <v>107.69866631720078</v>
      </c>
      <c r="K358" s="59">
        <f>H358/F358*100</f>
        <v>78.154192788535397</v>
      </c>
      <c r="L358" s="59">
        <f>H358/G358*100</f>
        <v>78.154192788535397</v>
      </c>
    </row>
    <row r="359" spans="1:12" s="48" customFormat="1" ht="30">
      <c r="A359" s="90"/>
      <c r="B359" s="68"/>
      <c r="C359" s="82"/>
      <c r="D359" s="57" t="s">
        <v>12</v>
      </c>
      <c r="E359" s="56">
        <f>E366</f>
        <v>0</v>
      </c>
      <c r="F359" s="56">
        <f t="shared" ref="F359:I359" si="51">F366</f>
        <v>0</v>
      </c>
      <c r="G359" s="56">
        <f t="shared" si="51"/>
        <v>0</v>
      </c>
      <c r="H359" s="56">
        <f t="shared" si="51"/>
        <v>0</v>
      </c>
      <c r="I359" s="56">
        <f t="shared" si="51"/>
        <v>0</v>
      </c>
      <c r="J359" s="59" t="e">
        <f>H359/E359*100</f>
        <v>#DIV/0!</v>
      </c>
      <c r="K359" s="59" t="e">
        <f>H359/F359*100</f>
        <v>#DIV/0!</v>
      </c>
      <c r="L359" s="59" t="e">
        <f>H359/G359*100</f>
        <v>#DIV/0!</v>
      </c>
    </row>
    <row r="360" spans="1:12" s="48" customFormat="1">
      <c r="A360" s="90"/>
      <c r="B360" s="68"/>
      <c r="C360" s="82"/>
      <c r="D360" s="55" t="s">
        <v>13</v>
      </c>
      <c r="E360" s="56">
        <f>E388+E395</f>
        <v>22675.3</v>
      </c>
      <c r="F360" s="56">
        <f t="shared" ref="F360:I360" si="52">F388+F395</f>
        <v>22675.3</v>
      </c>
      <c r="G360" s="56">
        <f t="shared" si="52"/>
        <v>22675.3</v>
      </c>
      <c r="H360" s="56">
        <f t="shared" si="52"/>
        <v>22592.5</v>
      </c>
      <c r="I360" s="56">
        <f t="shared" si="52"/>
        <v>22592.5</v>
      </c>
      <c r="J360" s="59">
        <f>H360/E360*100</f>
        <v>99.634844963462456</v>
      </c>
      <c r="K360" s="59">
        <f>H360/F360*100</f>
        <v>99.634844963462456</v>
      </c>
      <c r="L360" s="59">
        <f>H360/G360*100</f>
        <v>99.634844963462456</v>
      </c>
    </row>
    <row r="361" spans="1:12" s="48" customFormat="1" ht="30">
      <c r="A361" s="90"/>
      <c r="B361" s="68"/>
      <c r="C361" s="82"/>
      <c r="D361" s="57" t="s">
        <v>14</v>
      </c>
      <c r="E361" s="56">
        <f>E360</f>
        <v>22675.3</v>
      </c>
      <c r="F361" s="56">
        <f>F360</f>
        <v>22675.3</v>
      </c>
      <c r="G361" s="56">
        <f>G360</f>
        <v>22675.3</v>
      </c>
      <c r="H361" s="56">
        <f>H360</f>
        <v>22592.5</v>
      </c>
      <c r="I361" s="56">
        <f>I360</f>
        <v>22592.5</v>
      </c>
      <c r="J361" s="59">
        <f>H361/E361*100</f>
        <v>99.634844963462456</v>
      </c>
      <c r="K361" s="59">
        <f>H361/F361*100</f>
        <v>99.634844963462456</v>
      </c>
      <c r="L361" s="59">
        <f>H361/G361*100</f>
        <v>99.634844963462456</v>
      </c>
    </row>
    <row r="362" spans="1:12" s="48" customFormat="1">
      <c r="A362" s="90"/>
      <c r="B362" s="68"/>
      <c r="C362" s="82"/>
      <c r="D362" s="55" t="s">
        <v>15</v>
      </c>
      <c r="E362" s="56">
        <v>0</v>
      </c>
      <c r="F362" s="56">
        <v>0</v>
      </c>
      <c r="G362" s="56">
        <v>0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</row>
    <row r="363" spans="1:12" s="48" customFormat="1" ht="30">
      <c r="A363" s="90"/>
      <c r="B363" s="68"/>
      <c r="C363" s="82"/>
      <c r="D363" s="55" t="s">
        <v>19</v>
      </c>
      <c r="E363" s="56">
        <v>0</v>
      </c>
      <c r="F363" s="56">
        <v>0</v>
      </c>
      <c r="G363" s="56">
        <v>0</v>
      </c>
      <c r="H363" s="56">
        <v>0</v>
      </c>
      <c r="I363" s="56">
        <v>0</v>
      </c>
      <c r="J363" s="56">
        <v>0</v>
      </c>
      <c r="K363" s="56">
        <v>0</v>
      </c>
      <c r="L363" s="56">
        <v>0</v>
      </c>
    </row>
    <row r="364" spans="1:12" s="48" customFormat="1">
      <c r="A364" s="90"/>
      <c r="B364" s="68" t="s">
        <v>62</v>
      </c>
      <c r="C364" s="82" t="s">
        <v>56</v>
      </c>
      <c r="D364" s="55" t="s">
        <v>10</v>
      </c>
      <c r="E364" s="56">
        <f>E365+E367+E369+E370</f>
        <v>29280.1</v>
      </c>
      <c r="F364" s="56">
        <f>F365+F367+F369+F370</f>
        <v>44280.1</v>
      </c>
      <c r="G364" s="56">
        <f>G365+G367+G369+G370</f>
        <v>44280.1</v>
      </c>
      <c r="H364" s="56">
        <f>H365+H367+H369+H370</f>
        <v>36861.800000000003</v>
      </c>
      <c r="I364" s="56">
        <f>I365+I367+I369+I370</f>
        <v>36861.800000000003</v>
      </c>
      <c r="J364" s="53">
        <f>H364/E364*100</f>
        <v>125.89369571825235</v>
      </c>
      <c r="K364" s="53">
        <f>H364/F364*100</f>
        <v>83.246876136232757</v>
      </c>
      <c r="L364" s="53">
        <f>H364/G364*100</f>
        <v>83.246876136232757</v>
      </c>
    </row>
    <row r="365" spans="1:12" s="48" customFormat="1">
      <c r="A365" s="90"/>
      <c r="B365" s="68"/>
      <c r="C365" s="82"/>
      <c r="D365" s="55" t="s">
        <v>11</v>
      </c>
      <c r="E365" s="56">
        <v>29280.1</v>
      </c>
      <c r="F365" s="56">
        <v>44280.1</v>
      </c>
      <c r="G365" s="56">
        <v>44280.1</v>
      </c>
      <c r="H365" s="56">
        <v>36861.800000000003</v>
      </c>
      <c r="I365" s="56">
        <v>36861.800000000003</v>
      </c>
      <c r="J365" s="59">
        <f>H365/E365*100</f>
        <v>125.89369571825235</v>
      </c>
      <c r="K365" s="59">
        <f>H365/F365*100</f>
        <v>83.246876136232757</v>
      </c>
      <c r="L365" s="59">
        <f>H365/G365*100</f>
        <v>83.246876136232757</v>
      </c>
    </row>
    <row r="366" spans="1:12" s="48" customFormat="1" ht="30">
      <c r="A366" s="90"/>
      <c r="B366" s="68"/>
      <c r="C366" s="82"/>
      <c r="D366" s="57" t="s">
        <v>12</v>
      </c>
      <c r="E366" s="56">
        <v>0</v>
      </c>
      <c r="F366" s="56">
        <v>0</v>
      </c>
      <c r="G366" s="56">
        <v>0</v>
      </c>
      <c r="H366" s="56">
        <v>0</v>
      </c>
      <c r="I366" s="56">
        <v>0</v>
      </c>
      <c r="J366" s="59" t="e">
        <f>H366/E366*100</f>
        <v>#DIV/0!</v>
      </c>
      <c r="K366" s="59" t="e">
        <f>H366/F366*100</f>
        <v>#DIV/0!</v>
      </c>
      <c r="L366" s="59" t="e">
        <f>H366/G366*100</f>
        <v>#DIV/0!</v>
      </c>
    </row>
    <row r="367" spans="1:12" s="48" customFormat="1">
      <c r="A367" s="90"/>
      <c r="B367" s="68"/>
      <c r="C367" s="82"/>
      <c r="D367" s="55" t="s">
        <v>13</v>
      </c>
      <c r="E367" s="56">
        <v>0</v>
      </c>
      <c r="F367" s="56">
        <v>0</v>
      </c>
      <c r="G367" s="56">
        <v>0</v>
      </c>
      <c r="H367" s="56">
        <v>0</v>
      </c>
      <c r="I367" s="56">
        <v>0</v>
      </c>
      <c r="J367" s="59" t="e">
        <f>H367/E367*100</f>
        <v>#DIV/0!</v>
      </c>
      <c r="K367" s="59" t="e">
        <f>H367/F367*100</f>
        <v>#DIV/0!</v>
      </c>
      <c r="L367" s="59" t="e">
        <f>H367/G367*100</f>
        <v>#DIV/0!</v>
      </c>
    </row>
    <row r="368" spans="1:12" s="48" customFormat="1" ht="30">
      <c r="A368" s="90"/>
      <c r="B368" s="68"/>
      <c r="C368" s="82"/>
      <c r="D368" s="57" t="s">
        <v>14</v>
      </c>
      <c r="E368" s="56">
        <v>0</v>
      </c>
      <c r="F368" s="56">
        <v>0</v>
      </c>
      <c r="G368" s="56">
        <v>0</v>
      </c>
      <c r="H368" s="56">
        <v>0</v>
      </c>
      <c r="I368" s="56">
        <v>0</v>
      </c>
      <c r="J368" s="59" t="e">
        <f>H368/E368*100</f>
        <v>#DIV/0!</v>
      </c>
      <c r="K368" s="59" t="e">
        <f>H368/F368*100</f>
        <v>#DIV/0!</v>
      </c>
      <c r="L368" s="59" t="e">
        <f>H368/G368*100</f>
        <v>#DIV/0!</v>
      </c>
    </row>
    <row r="369" spans="1:12" s="48" customFormat="1">
      <c r="A369" s="90"/>
      <c r="B369" s="68"/>
      <c r="C369" s="82"/>
      <c r="D369" s="55" t="s">
        <v>15</v>
      </c>
      <c r="E369" s="56">
        <v>0</v>
      </c>
      <c r="F369" s="56">
        <v>0</v>
      </c>
      <c r="G369" s="56">
        <v>0</v>
      </c>
      <c r="H369" s="56">
        <v>0</v>
      </c>
      <c r="I369" s="56">
        <v>0</v>
      </c>
      <c r="J369" s="56">
        <v>0</v>
      </c>
      <c r="K369" s="56">
        <v>0</v>
      </c>
      <c r="L369" s="56">
        <v>0</v>
      </c>
    </row>
    <row r="370" spans="1:12" s="48" customFormat="1" ht="30">
      <c r="A370" s="90"/>
      <c r="B370" s="68"/>
      <c r="C370" s="82"/>
      <c r="D370" s="55" t="s">
        <v>19</v>
      </c>
      <c r="E370" s="56">
        <v>0</v>
      </c>
      <c r="F370" s="56">
        <v>0</v>
      </c>
      <c r="G370" s="56">
        <v>0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</row>
    <row r="371" spans="1:12" s="48" customFormat="1">
      <c r="A371" s="67"/>
      <c r="B371" s="81" t="s">
        <v>63</v>
      </c>
      <c r="C371" s="82" t="s">
        <v>56</v>
      </c>
      <c r="D371" s="55" t="s">
        <v>10</v>
      </c>
      <c r="E371" s="56">
        <f>E372+E374+E376+E377</f>
        <v>2370</v>
      </c>
      <c r="F371" s="56">
        <f>F372+F374+F376+F377</f>
        <v>2370</v>
      </c>
      <c r="G371" s="56">
        <f>G372+G374+G376+G377</f>
        <v>2370</v>
      </c>
      <c r="H371" s="56">
        <f>H372+H374+H376+H377</f>
        <v>1859</v>
      </c>
      <c r="I371" s="56">
        <f>I372+I374+I376+I377</f>
        <v>1859</v>
      </c>
      <c r="J371" s="53">
        <f>H371/E371*100</f>
        <v>78.438818565400851</v>
      </c>
      <c r="K371" s="53">
        <f>H371/F371*100</f>
        <v>78.438818565400851</v>
      </c>
      <c r="L371" s="53">
        <f>H371/G371*100</f>
        <v>78.438818565400851</v>
      </c>
    </row>
    <row r="372" spans="1:12" s="48" customFormat="1">
      <c r="A372" s="67"/>
      <c r="B372" s="81"/>
      <c r="C372" s="82"/>
      <c r="D372" s="55" t="s">
        <v>11</v>
      </c>
      <c r="E372" s="56">
        <v>2370</v>
      </c>
      <c r="F372" s="56">
        <v>2370</v>
      </c>
      <c r="G372" s="56">
        <v>2370</v>
      </c>
      <c r="H372" s="56">
        <v>1859</v>
      </c>
      <c r="I372" s="56">
        <v>1859</v>
      </c>
      <c r="J372" s="59">
        <f>H372/E372*100</f>
        <v>78.438818565400851</v>
      </c>
      <c r="K372" s="59">
        <f>H372/F372*100</f>
        <v>78.438818565400851</v>
      </c>
      <c r="L372" s="59">
        <f>H372/G372*100</f>
        <v>78.438818565400851</v>
      </c>
    </row>
    <row r="373" spans="1:12" s="48" customFormat="1" ht="30">
      <c r="A373" s="67"/>
      <c r="B373" s="81"/>
      <c r="C373" s="82"/>
      <c r="D373" s="57" t="s">
        <v>12</v>
      </c>
      <c r="E373" s="56">
        <v>0</v>
      </c>
      <c r="F373" s="56">
        <v>0</v>
      </c>
      <c r="G373" s="56">
        <v>0</v>
      </c>
      <c r="H373" s="56">
        <v>0</v>
      </c>
      <c r="I373" s="56">
        <v>0</v>
      </c>
      <c r="J373" s="59" t="e">
        <f>H373/E373*100</f>
        <v>#DIV/0!</v>
      </c>
      <c r="K373" s="59" t="e">
        <f>H373/F373*100</f>
        <v>#DIV/0!</v>
      </c>
      <c r="L373" s="59" t="e">
        <f>H373/G373*100</f>
        <v>#DIV/0!</v>
      </c>
    </row>
    <row r="374" spans="1:12" s="48" customFormat="1">
      <c r="A374" s="67"/>
      <c r="B374" s="81"/>
      <c r="C374" s="82"/>
      <c r="D374" s="55" t="s">
        <v>13</v>
      </c>
      <c r="E374" s="56">
        <v>0</v>
      </c>
      <c r="F374" s="56">
        <v>0</v>
      </c>
      <c r="G374" s="56">
        <v>0</v>
      </c>
      <c r="H374" s="56">
        <v>0</v>
      </c>
      <c r="I374" s="56">
        <v>0</v>
      </c>
      <c r="J374" s="59" t="e">
        <f>H374/E374*100</f>
        <v>#DIV/0!</v>
      </c>
      <c r="K374" s="59" t="e">
        <f>H374/F374*100</f>
        <v>#DIV/0!</v>
      </c>
      <c r="L374" s="59" t="e">
        <f>H374/G374*100</f>
        <v>#DIV/0!</v>
      </c>
    </row>
    <row r="375" spans="1:12" s="48" customFormat="1" ht="30">
      <c r="A375" s="67"/>
      <c r="B375" s="81"/>
      <c r="C375" s="82"/>
      <c r="D375" s="57" t="s">
        <v>14</v>
      </c>
      <c r="E375" s="56">
        <f>E374</f>
        <v>0</v>
      </c>
      <c r="F375" s="56">
        <f>F374</f>
        <v>0</v>
      </c>
      <c r="G375" s="56">
        <f>G374</f>
        <v>0</v>
      </c>
      <c r="H375" s="56">
        <f>H374</f>
        <v>0</v>
      </c>
      <c r="I375" s="56">
        <f>I374</f>
        <v>0</v>
      </c>
      <c r="J375" s="59" t="e">
        <f>H375/E375*100</f>
        <v>#DIV/0!</v>
      </c>
      <c r="K375" s="59" t="e">
        <f>H375/F375*100</f>
        <v>#DIV/0!</v>
      </c>
      <c r="L375" s="59" t="e">
        <f>H375/G375*100</f>
        <v>#DIV/0!</v>
      </c>
    </row>
    <row r="376" spans="1:12" s="48" customFormat="1">
      <c r="A376" s="67"/>
      <c r="B376" s="81"/>
      <c r="C376" s="82"/>
      <c r="D376" s="55" t="s">
        <v>15</v>
      </c>
      <c r="E376" s="56">
        <v>0</v>
      </c>
      <c r="F376" s="56">
        <v>0</v>
      </c>
      <c r="G376" s="56">
        <v>0</v>
      </c>
      <c r="H376" s="56">
        <v>0</v>
      </c>
      <c r="I376" s="56">
        <v>0</v>
      </c>
      <c r="J376" s="56">
        <v>0</v>
      </c>
      <c r="K376" s="56">
        <v>0</v>
      </c>
      <c r="L376" s="56">
        <v>0</v>
      </c>
    </row>
    <row r="377" spans="1:12" s="48" customFormat="1" ht="30">
      <c r="A377" s="67"/>
      <c r="B377" s="81"/>
      <c r="C377" s="82"/>
      <c r="D377" s="55" t="s">
        <v>19</v>
      </c>
      <c r="E377" s="56">
        <v>0</v>
      </c>
      <c r="F377" s="56">
        <v>0</v>
      </c>
      <c r="G377" s="56">
        <v>0</v>
      </c>
      <c r="H377" s="56">
        <v>0</v>
      </c>
      <c r="I377" s="56">
        <v>0</v>
      </c>
      <c r="J377" s="56">
        <v>0</v>
      </c>
      <c r="K377" s="56">
        <v>0</v>
      </c>
      <c r="L377" s="56">
        <v>0</v>
      </c>
    </row>
    <row r="378" spans="1:12" s="48" customFormat="1">
      <c r="A378" s="90"/>
      <c r="B378" s="68" t="s">
        <v>64</v>
      </c>
      <c r="C378" s="82" t="s">
        <v>52</v>
      </c>
      <c r="D378" s="55" t="s">
        <v>10</v>
      </c>
      <c r="E378" s="56">
        <f>E379+E381+E383+E384</f>
        <v>6910.9</v>
      </c>
      <c r="F378" s="56">
        <f t="shared" ref="F378:I378" si="53">F379+F381+F383+F384</f>
        <v>6910.9</v>
      </c>
      <c r="G378" s="56">
        <f t="shared" si="53"/>
        <v>6910.9</v>
      </c>
      <c r="H378" s="56">
        <f t="shared" si="53"/>
        <v>2896.7</v>
      </c>
      <c r="I378" s="56">
        <f t="shared" si="53"/>
        <v>2896.7</v>
      </c>
      <c r="J378" s="53">
        <f>H378/E378*100</f>
        <v>41.914945954940748</v>
      </c>
      <c r="K378" s="53">
        <f>H378/F378*100</f>
        <v>41.914945954940748</v>
      </c>
      <c r="L378" s="53">
        <f>H378/G378*100</f>
        <v>41.914945954940748</v>
      </c>
    </row>
    <row r="379" spans="1:12" s="48" customFormat="1">
      <c r="A379" s="90"/>
      <c r="B379" s="68"/>
      <c r="C379" s="82"/>
      <c r="D379" s="55" t="s">
        <v>11</v>
      </c>
      <c r="E379" s="56">
        <v>6910.9</v>
      </c>
      <c r="F379" s="56">
        <v>6910.9</v>
      </c>
      <c r="G379" s="56">
        <v>6910.9</v>
      </c>
      <c r="H379" s="56">
        <v>2896.7</v>
      </c>
      <c r="I379" s="56">
        <v>2896.7</v>
      </c>
      <c r="J379" s="59">
        <f>H379/E379*100</f>
        <v>41.914945954940748</v>
      </c>
      <c r="K379" s="59">
        <f>H379/F379*100</f>
        <v>41.914945954940748</v>
      </c>
      <c r="L379" s="59">
        <f>H379/G379*100</f>
        <v>41.914945954940748</v>
      </c>
    </row>
    <row r="380" spans="1:12" s="48" customFormat="1" ht="30">
      <c r="A380" s="90"/>
      <c r="B380" s="68"/>
      <c r="C380" s="82"/>
      <c r="D380" s="57" t="s">
        <v>12</v>
      </c>
      <c r="E380" s="56">
        <v>0</v>
      </c>
      <c r="F380" s="56">
        <v>0</v>
      </c>
      <c r="G380" s="56">
        <v>0</v>
      </c>
      <c r="H380" s="56">
        <v>0</v>
      </c>
      <c r="I380" s="56">
        <v>0</v>
      </c>
      <c r="J380" s="59">
        <v>0</v>
      </c>
      <c r="K380" s="59">
        <v>0</v>
      </c>
      <c r="L380" s="59">
        <v>0</v>
      </c>
    </row>
    <row r="381" spans="1:12" s="48" customFormat="1">
      <c r="A381" s="90"/>
      <c r="B381" s="68"/>
      <c r="C381" s="82"/>
      <c r="D381" s="55" t="s">
        <v>13</v>
      </c>
      <c r="E381" s="56">
        <v>0</v>
      </c>
      <c r="F381" s="56">
        <v>0</v>
      </c>
      <c r="G381" s="56">
        <v>0</v>
      </c>
      <c r="H381" s="56">
        <v>0</v>
      </c>
      <c r="I381" s="56">
        <v>0</v>
      </c>
      <c r="J381" s="53">
        <v>0</v>
      </c>
      <c r="K381" s="53">
        <v>0</v>
      </c>
      <c r="L381" s="53">
        <v>0</v>
      </c>
    </row>
    <row r="382" spans="1:12" s="48" customFormat="1" ht="30">
      <c r="A382" s="90"/>
      <c r="B382" s="68"/>
      <c r="C382" s="82"/>
      <c r="D382" s="57" t="s">
        <v>14</v>
      </c>
      <c r="E382" s="56">
        <f>E381</f>
        <v>0</v>
      </c>
      <c r="F382" s="56">
        <f>F381</f>
        <v>0</v>
      </c>
      <c r="G382" s="56">
        <f>G381</f>
        <v>0</v>
      </c>
      <c r="H382" s="56">
        <f>H381</f>
        <v>0</v>
      </c>
      <c r="I382" s="56">
        <f>I381</f>
        <v>0</v>
      </c>
      <c r="J382" s="53">
        <v>0</v>
      </c>
      <c r="K382" s="53">
        <v>0</v>
      </c>
      <c r="L382" s="53">
        <v>0</v>
      </c>
    </row>
    <row r="383" spans="1:12" s="48" customFormat="1">
      <c r="A383" s="90"/>
      <c r="B383" s="68"/>
      <c r="C383" s="82"/>
      <c r="D383" s="55" t="s">
        <v>15</v>
      </c>
      <c r="E383" s="56">
        <v>0</v>
      </c>
      <c r="F383" s="56">
        <v>0</v>
      </c>
      <c r="G383" s="56">
        <v>0</v>
      </c>
      <c r="H383" s="56">
        <v>0</v>
      </c>
      <c r="I383" s="56">
        <v>0</v>
      </c>
      <c r="J383" s="56">
        <v>0</v>
      </c>
      <c r="K383" s="56">
        <v>0</v>
      </c>
      <c r="L383" s="56">
        <v>0</v>
      </c>
    </row>
    <row r="384" spans="1:12" s="48" customFormat="1" ht="30">
      <c r="A384" s="90"/>
      <c r="B384" s="68"/>
      <c r="C384" s="82"/>
      <c r="D384" s="55" t="s">
        <v>19</v>
      </c>
      <c r="E384" s="56">
        <v>0</v>
      </c>
      <c r="F384" s="56">
        <v>0</v>
      </c>
      <c r="G384" s="56">
        <v>0</v>
      </c>
      <c r="H384" s="56">
        <v>0</v>
      </c>
      <c r="I384" s="56">
        <v>0</v>
      </c>
      <c r="J384" s="56">
        <v>0</v>
      </c>
      <c r="K384" s="56">
        <v>0</v>
      </c>
      <c r="L384" s="56">
        <v>0</v>
      </c>
    </row>
    <row r="385" spans="1:12" s="48" customFormat="1">
      <c r="A385" s="90"/>
      <c r="B385" s="68" t="s">
        <v>65</v>
      </c>
      <c r="C385" s="82" t="s">
        <v>52</v>
      </c>
      <c r="D385" s="55" t="s">
        <v>10</v>
      </c>
      <c r="E385" s="56">
        <f>E386+E388+E390+E391</f>
        <v>16653</v>
      </c>
      <c r="F385" s="56">
        <f t="shared" ref="F385:I385" si="54">F386+F388+F390+F391</f>
        <v>16653</v>
      </c>
      <c r="G385" s="56">
        <f t="shared" si="54"/>
        <v>16653</v>
      </c>
      <c r="H385" s="56">
        <f t="shared" si="54"/>
        <v>16568.5</v>
      </c>
      <c r="I385" s="56">
        <f t="shared" si="54"/>
        <v>16568.5</v>
      </c>
      <c r="J385" s="53">
        <f>H385/E385*100</f>
        <v>99.492583918813423</v>
      </c>
      <c r="K385" s="53">
        <f>H385/F385*100</f>
        <v>99.492583918813423</v>
      </c>
      <c r="L385" s="53">
        <f>H385/G385*100</f>
        <v>99.492583918813423</v>
      </c>
    </row>
    <row r="386" spans="1:12" s="48" customFormat="1">
      <c r="A386" s="90"/>
      <c r="B386" s="68"/>
      <c r="C386" s="82"/>
      <c r="D386" s="55" t="s">
        <v>11</v>
      </c>
      <c r="E386" s="56">
        <v>333.1</v>
      </c>
      <c r="F386" s="56">
        <v>333.1</v>
      </c>
      <c r="G386" s="56">
        <v>333.1</v>
      </c>
      <c r="H386" s="56">
        <v>331.4</v>
      </c>
      <c r="I386" s="56">
        <v>331.4</v>
      </c>
      <c r="J386" s="59">
        <f>H386/E386*100</f>
        <v>99.48964274992494</v>
      </c>
      <c r="K386" s="59">
        <f>H386/F386*100</f>
        <v>99.48964274992494</v>
      </c>
      <c r="L386" s="59">
        <f>H386/G386*100</f>
        <v>99.48964274992494</v>
      </c>
    </row>
    <row r="387" spans="1:12" s="48" customFormat="1" ht="30">
      <c r="A387" s="90"/>
      <c r="B387" s="68"/>
      <c r="C387" s="82"/>
      <c r="D387" s="57" t="s">
        <v>12</v>
      </c>
      <c r="E387" s="56">
        <f>E386</f>
        <v>333.1</v>
      </c>
      <c r="F387" s="56">
        <f t="shared" ref="F387:I387" si="55">F386</f>
        <v>333.1</v>
      </c>
      <c r="G387" s="56">
        <f t="shared" si="55"/>
        <v>333.1</v>
      </c>
      <c r="H387" s="56">
        <f t="shared" si="55"/>
        <v>331.4</v>
      </c>
      <c r="I387" s="56">
        <f t="shared" si="55"/>
        <v>331.4</v>
      </c>
      <c r="J387" s="59">
        <v>0</v>
      </c>
      <c r="K387" s="59">
        <v>0</v>
      </c>
      <c r="L387" s="59">
        <v>0</v>
      </c>
    </row>
    <row r="388" spans="1:12" s="48" customFormat="1">
      <c r="A388" s="90"/>
      <c r="B388" s="68"/>
      <c r="C388" s="82"/>
      <c r="D388" s="55" t="s">
        <v>13</v>
      </c>
      <c r="E388" s="56">
        <v>16319.9</v>
      </c>
      <c r="F388" s="56">
        <v>16319.9</v>
      </c>
      <c r="G388" s="56">
        <v>16319.9</v>
      </c>
      <c r="H388" s="56">
        <v>16237.1</v>
      </c>
      <c r="I388" s="56">
        <v>16237.1</v>
      </c>
      <c r="J388" s="53">
        <v>0</v>
      </c>
      <c r="K388" s="53">
        <v>0</v>
      </c>
      <c r="L388" s="53">
        <v>0</v>
      </c>
    </row>
    <row r="389" spans="1:12" s="48" customFormat="1" ht="30">
      <c r="A389" s="90"/>
      <c r="B389" s="68"/>
      <c r="C389" s="82"/>
      <c r="D389" s="57" t="s">
        <v>14</v>
      </c>
      <c r="E389" s="56">
        <f>E388</f>
        <v>16319.9</v>
      </c>
      <c r="F389" s="56">
        <f>F388</f>
        <v>16319.9</v>
      </c>
      <c r="G389" s="56">
        <f>G388</f>
        <v>16319.9</v>
      </c>
      <c r="H389" s="56">
        <f>H388</f>
        <v>16237.1</v>
      </c>
      <c r="I389" s="56">
        <f>I388</f>
        <v>16237.1</v>
      </c>
      <c r="J389" s="53">
        <v>0</v>
      </c>
      <c r="K389" s="53">
        <v>0</v>
      </c>
      <c r="L389" s="53">
        <v>0</v>
      </c>
    </row>
    <row r="390" spans="1:12" s="48" customFormat="1">
      <c r="A390" s="90"/>
      <c r="B390" s="68"/>
      <c r="C390" s="82"/>
      <c r="D390" s="55" t="s">
        <v>15</v>
      </c>
      <c r="E390" s="56">
        <v>0</v>
      </c>
      <c r="F390" s="56">
        <v>0</v>
      </c>
      <c r="G390" s="56">
        <v>0</v>
      </c>
      <c r="H390" s="56">
        <v>0</v>
      </c>
      <c r="I390" s="56">
        <v>0</v>
      </c>
      <c r="J390" s="56">
        <v>0</v>
      </c>
      <c r="K390" s="56">
        <v>0</v>
      </c>
      <c r="L390" s="56">
        <v>0</v>
      </c>
    </row>
    <row r="391" spans="1:12" s="48" customFormat="1" ht="30">
      <c r="A391" s="90"/>
      <c r="B391" s="68"/>
      <c r="C391" s="82"/>
      <c r="D391" s="55" t="s">
        <v>19</v>
      </c>
      <c r="E391" s="56">
        <v>0</v>
      </c>
      <c r="F391" s="56">
        <v>0</v>
      </c>
      <c r="G391" s="56">
        <v>0</v>
      </c>
      <c r="H391" s="56">
        <v>0</v>
      </c>
      <c r="I391" s="56">
        <v>0</v>
      </c>
      <c r="J391" s="56">
        <v>0</v>
      </c>
      <c r="K391" s="56">
        <v>0</v>
      </c>
      <c r="L391" s="56">
        <v>0</v>
      </c>
    </row>
    <row r="392" spans="1:12" s="48" customFormat="1">
      <c r="A392" s="67"/>
      <c r="B392" s="81" t="s">
        <v>66</v>
      </c>
      <c r="C392" s="82" t="s">
        <v>56</v>
      </c>
      <c r="D392" s="55" t="s">
        <v>10</v>
      </c>
      <c r="E392" s="56">
        <f>E393+E395+E397+E398</f>
        <v>7140.9</v>
      </c>
      <c r="F392" s="56">
        <f>F393+F395+F397+F398</f>
        <v>7140.9</v>
      </c>
      <c r="G392" s="56">
        <f>G393+G395+G397+G398</f>
        <v>7140.9</v>
      </c>
      <c r="H392" s="56">
        <f>H393+H395+H397+H398</f>
        <v>7140.9</v>
      </c>
      <c r="I392" s="56">
        <f>I393+I395+I397+I398</f>
        <v>7140.9</v>
      </c>
      <c r="J392" s="53">
        <f>H392/E392*100</f>
        <v>100</v>
      </c>
      <c r="K392" s="53">
        <f>H392/F392*100</f>
        <v>100</v>
      </c>
      <c r="L392" s="53">
        <f>H392/G392*100</f>
        <v>100</v>
      </c>
    </row>
    <row r="393" spans="1:12" s="48" customFormat="1">
      <c r="A393" s="67"/>
      <c r="B393" s="81"/>
      <c r="C393" s="82"/>
      <c r="D393" s="55" t="s">
        <v>11</v>
      </c>
      <c r="E393" s="56">
        <v>785.5</v>
      </c>
      <c r="F393" s="56">
        <v>785.5</v>
      </c>
      <c r="G393" s="56">
        <v>785.5</v>
      </c>
      <c r="H393" s="56">
        <v>785.5</v>
      </c>
      <c r="I393" s="56">
        <v>785.5</v>
      </c>
      <c r="J393" s="59">
        <f>H393/E393*100</f>
        <v>100</v>
      </c>
      <c r="K393" s="59">
        <f>H393/F393*100</f>
        <v>100</v>
      </c>
      <c r="L393" s="59">
        <f>H393/G393*100</f>
        <v>100</v>
      </c>
    </row>
    <row r="394" spans="1:12" s="48" customFormat="1" ht="30">
      <c r="A394" s="67"/>
      <c r="B394" s="81"/>
      <c r="C394" s="82"/>
      <c r="D394" s="57" t="s">
        <v>12</v>
      </c>
      <c r="E394" s="56">
        <v>0</v>
      </c>
      <c r="F394" s="56">
        <v>0</v>
      </c>
      <c r="G394" s="56">
        <v>0</v>
      </c>
      <c r="H394" s="56">
        <v>0</v>
      </c>
      <c r="I394" s="56">
        <v>0</v>
      </c>
      <c r="J394" s="59">
        <v>0</v>
      </c>
      <c r="K394" s="59">
        <v>0</v>
      </c>
      <c r="L394" s="59">
        <v>0</v>
      </c>
    </row>
    <row r="395" spans="1:12" s="48" customFormat="1">
      <c r="A395" s="67"/>
      <c r="B395" s="81"/>
      <c r="C395" s="82"/>
      <c r="D395" s="55" t="s">
        <v>13</v>
      </c>
      <c r="E395" s="56">
        <v>6355.4</v>
      </c>
      <c r="F395" s="56">
        <v>6355.4</v>
      </c>
      <c r="G395" s="56">
        <v>6355.4</v>
      </c>
      <c r="H395" s="56">
        <f>H396</f>
        <v>6355.4</v>
      </c>
      <c r="I395" s="56">
        <f>I396</f>
        <v>6355.4</v>
      </c>
      <c r="J395" s="53">
        <v>0</v>
      </c>
      <c r="K395" s="53">
        <v>0</v>
      </c>
      <c r="L395" s="53">
        <v>0</v>
      </c>
    </row>
    <row r="396" spans="1:12" s="48" customFormat="1" ht="30">
      <c r="A396" s="67"/>
      <c r="B396" s="81"/>
      <c r="C396" s="82"/>
      <c r="D396" s="57" t="s">
        <v>14</v>
      </c>
      <c r="E396" s="56">
        <f>E395</f>
        <v>6355.4</v>
      </c>
      <c r="F396" s="56">
        <f>F395</f>
        <v>6355.4</v>
      </c>
      <c r="G396" s="56">
        <f>G395</f>
        <v>6355.4</v>
      </c>
      <c r="H396" s="56">
        <v>6355.4</v>
      </c>
      <c r="I396" s="56">
        <v>6355.4</v>
      </c>
      <c r="J396" s="53">
        <v>0</v>
      </c>
      <c r="K396" s="53">
        <v>0</v>
      </c>
      <c r="L396" s="53">
        <v>0</v>
      </c>
    </row>
    <row r="397" spans="1:12" s="48" customFormat="1">
      <c r="A397" s="67"/>
      <c r="B397" s="81"/>
      <c r="C397" s="82"/>
      <c r="D397" s="55" t="s">
        <v>15</v>
      </c>
      <c r="E397" s="56">
        <v>0</v>
      </c>
      <c r="F397" s="56">
        <v>0</v>
      </c>
      <c r="G397" s="56">
        <v>0</v>
      </c>
      <c r="H397" s="56">
        <v>0</v>
      </c>
      <c r="I397" s="56">
        <v>0</v>
      </c>
      <c r="J397" s="56">
        <v>0</v>
      </c>
      <c r="K397" s="56">
        <v>0</v>
      </c>
      <c r="L397" s="56">
        <v>0</v>
      </c>
    </row>
    <row r="398" spans="1:12" s="48" customFormat="1" ht="30">
      <c r="A398" s="67"/>
      <c r="B398" s="81"/>
      <c r="C398" s="82"/>
      <c r="D398" s="55" t="s">
        <v>19</v>
      </c>
      <c r="E398" s="56">
        <v>0</v>
      </c>
      <c r="F398" s="56">
        <v>0</v>
      </c>
      <c r="G398" s="56">
        <v>0</v>
      </c>
      <c r="H398" s="56">
        <v>0</v>
      </c>
      <c r="I398" s="56">
        <v>0</v>
      </c>
      <c r="J398" s="56">
        <v>0</v>
      </c>
      <c r="K398" s="56">
        <v>0</v>
      </c>
      <c r="L398" s="56">
        <v>0</v>
      </c>
    </row>
    <row r="399" spans="1:12" s="48" customFormat="1">
      <c r="A399" s="88"/>
      <c r="B399" s="68" t="s">
        <v>67</v>
      </c>
      <c r="C399" s="82" t="s">
        <v>260</v>
      </c>
      <c r="D399" s="51" t="s">
        <v>10</v>
      </c>
      <c r="E399" s="52">
        <f>E400+E404+E405+E402</f>
        <v>108050.5</v>
      </c>
      <c r="F399" s="52">
        <f>F400+F402+F405</f>
        <v>109436.40000000001</v>
      </c>
      <c r="G399" s="52">
        <f t="shared" ref="G399:I399" si="56">G400+G402+G405</f>
        <v>108863.00000000001</v>
      </c>
      <c r="H399" s="52">
        <f t="shared" si="56"/>
        <v>23381.1</v>
      </c>
      <c r="I399" s="52">
        <f t="shared" si="56"/>
        <v>23381.1</v>
      </c>
      <c r="J399" s="53">
        <f>H399/E399*100</f>
        <v>21.63904840792037</v>
      </c>
      <c r="K399" s="53">
        <f>H399/F399*100</f>
        <v>21.36501200697391</v>
      </c>
      <c r="L399" s="53">
        <f>H399/G399*100</f>
        <v>21.477545171454025</v>
      </c>
    </row>
    <row r="400" spans="1:12" s="48" customFormat="1">
      <c r="A400" s="88"/>
      <c r="B400" s="68"/>
      <c r="C400" s="82"/>
      <c r="D400" s="55" t="s">
        <v>11</v>
      </c>
      <c r="E400" s="56">
        <f>E407+E428</f>
        <v>10894.1</v>
      </c>
      <c r="F400" s="56">
        <f>F407+F428+F449</f>
        <v>10946.5</v>
      </c>
      <c r="G400" s="56">
        <f t="shared" ref="G400:I400" si="57">G407+G428+G449</f>
        <v>10373.1</v>
      </c>
      <c r="H400" s="56">
        <f t="shared" si="57"/>
        <v>6560.8</v>
      </c>
      <c r="I400" s="56">
        <f t="shared" si="57"/>
        <v>6560.8</v>
      </c>
      <c r="J400" s="59">
        <f>H400/E400*100</f>
        <v>60.223423688051327</v>
      </c>
      <c r="K400" s="59">
        <f>H400/F400*100</f>
        <v>59.935139085552457</v>
      </c>
      <c r="L400" s="59">
        <f>H400/G400*100</f>
        <v>63.248209310620737</v>
      </c>
    </row>
    <row r="401" spans="1:12" s="48" customFormat="1" ht="30">
      <c r="A401" s="88"/>
      <c r="B401" s="68"/>
      <c r="C401" s="82"/>
      <c r="D401" s="57" t="s">
        <v>12</v>
      </c>
      <c r="E401" s="56">
        <f t="shared" ref="E401:E405" si="58">E408+E429</f>
        <v>0</v>
      </c>
      <c r="F401" s="56">
        <f t="shared" ref="F401:I401" si="59">F408+F429+F450</f>
        <v>52.4</v>
      </c>
      <c r="G401" s="56">
        <f t="shared" si="59"/>
        <v>52.4</v>
      </c>
      <c r="H401" s="56">
        <f t="shared" si="59"/>
        <v>52.4</v>
      </c>
      <c r="I401" s="56">
        <f t="shared" si="59"/>
        <v>52.4</v>
      </c>
      <c r="J401" s="56">
        <v>0</v>
      </c>
      <c r="K401" s="56">
        <v>0</v>
      </c>
      <c r="L401" s="56">
        <v>0</v>
      </c>
    </row>
    <row r="402" spans="1:12" s="48" customFormat="1">
      <c r="A402" s="88"/>
      <c r="B402" s="68"/>
      <c r="C402" s="82"/>
      <c r="D402" s="55" t="s">
        <v>13</v>
      </c>
      <c r="E402" s="56">
        <f t="shared" si="58"/>
        <v>95922.3</v>
      </c>
      <c r="F402" s="56">
        <f>F409+F430+F451</f>
        <v>98489.900000000009</v>
      </c>
      <c r="G402" s="56">
        <f t="shared" ref="G402:I402" si="60">G409+G430+G451</f>
        <v>98489.900000000009</v>
      </c>
      <c r="H402" s="56">
        <f t="shared" si="60"/>
        <v>16820.3</v>
      </c>
      <c r="I402" s="56">
        <f t="shared" si="60"/>
        <v>16820.3</v>
      </c>
      <c r="J402" s="56">
        <v>0</v>
      </c>
      <c r="K402" s="56">
        <v>0</v>
      </c>
      <c r="L402" s="56">
        <v>0</v>
      </c>
    </row>
    <row r="403" spans="1:12" s="48" customFormat="1" ht="30">
      <c r="A403" s="88"/>
      <c r="B403" s="68"/>
      <c r="C403" s="82"/>
      <c r="D403" s="57" t="s">
        <v>14</v>
      </c>
      <c r="E403" s="56">
        <f t="shared" si="58"/>
        <v>0</v>
      </c>
      <c r="F403" s="56">
        <f t="shared" ref="F403:I403" si="61">F410+F431+F452</f>
        <v>2567.6</v>
      </c>
      <c r="G403" s="56">
        <f t="shared" si="61"/>
        <v>2567.6</v>
      </c>
      <c r="H403" s="56">
        <f t="shared" si="61"/>
        <v>2567.6</v>
      </c>
      <c r="I403" s="56">
        <f t="shared" si="61"/>
        <v>2567.6</v>
      </c>
      <c r="J403" s="56">
        <v>0</v>
      </c>
      <c r="K403" s="56">
        <v>0</v>
      </c>
      <c r="L403" s="56">
        <v>0</v>
      </c>
    </row>
    <row r="404" spans="1:12" s="48" customFormat="1">
      <c r="A404" s="88"/>
      <c r="B404" s="68"/>
      <c r="C404" s="82"/>
      <c r="D404" s="55" t="s">
        <v>15</v>
      </c>
      <c r="E404" s="56">
        <f t="shared" si="58"/>
        <v>0</v>
      </c>
      <c r="F404" s="56">
        <f t="shared" ref="F404:I404" si="62">F411+F432+F453</f>
        <v>0</v>
      </c>
      <c r="G404" s="56">
        <f t="shared" si="62"/>
        <v>0</v>
      </c>
      <c r="H404" s="56">
        <f t="shared" si="62"/>
        <v>0</v>
      </c>
      <c r="I404" s="56">
        <f t="shared" si="62"/>
        <v>0</v>
      </c>
      <c r="J404" s="59">
        <v>0</v>
      </c>
      <c r="K404" s="59">
        <v>0</v>
      </c>
      <c r="L404" s="59">
        <v>0</v>
      </c>
    </row>
    <row r="405" spans="1:12" s="48" customFormat="1" ht="30">
      <c r="A405" s="88"/>
      <c r="B405" s="68"/>
      <c r="C405" s="82"/>
      <c r="D405" s="55" t="s">
        <v>19</v>
      </c>
      <c r="E405" s="56">
        <f t="shared" si="58"/>
        <v>1234.0999999999999</v>
      </c>
      <c r="F405" s="56">
        <f t="shared" ref="F405:I405" si="63">F412+F433+F454</f>
        <v>0</v>
      </c>
      <c r="G405" s="56">
        <f t="shared" si="63"/>
        <v>0</v>
      </c>
      <c r="H405" s="56">
        <f t="shared" si="63"/>
        <v>0</v>
      </c>
      <c r="I405" s="56">
        <f t="shared" si="63"/>
        <v>0</v>
      </c>
      <c r="J405" s="59">
        <v>0</v>
      </c>
      <c r="K405" s="59">
        <v>0</v>
      </c>
      <c r="L405" s="59">
        <v>0</v>
      </c>
    </row>
    <row r="406" spans="1:12" s="48" customFormat="1">
      <c r="A406" s="88"/>
      <c r="B406" s="68" t="s">
        <v>68</v>
      </c>
      <c r="C406" s="82" t="s">
        <v>260</v>
      </c>
      <c r="D406" s="51" t="s">
        <v>10</v>
      </c>
      <c r="E406" s="52">
        <f>E407+E411+E412</f>
        <v>8936.5</v>
      </c>
      <c r="F406" s="52">
        <f>F407+F411+F412</f>
        <v>8936.5</v>
      </c>
      <c r="G406" s="52">
        <f>G407+G411+G412</f>
        <v>8363.1</v>
      </c>
      <c r="H406" s="52">
        <f>H407+H411+H412</f>
        <v>6274.6</v>
      </c>
      <c r="I406" s="52">
        <f>I407+I411+I412</f>
        <v>6274.6</v>
      </c>
      <c r="J406" s="53">
        <f>H406/E406*100</f>
        <v>70.21317070441448</v>
      </c>
      <c r="K406" s="53">
        <f>H406/F406*100</f>
        <v>70.21317070441448</v>
      </c>
      <c r="L406" s="53">
        <f>H406/G406*100</f>
        <v>75.027202831485923</v>
      </c>
    </row>
    <row r="407" spans="1:12" s="48" customFormat="1">
      <c r="A407" s="88"/>
      <c r="B407" s="68"/>
      <c r="C407" s="82"/>
      <c r="D407" s="55" t="s">
        <v>11</v>
      </c>
      <c r="E407" s="56">
        <f>E414+E421</f>
        <v>8936.5</v>
      </c>
      <c r="F407" s="56">
        <f>F414+F421</f>
        <v>8936.5</v>
      </c>
      <c r="G407" s="56">
        <f t="shared" ref="G407:I407" si="64">G414+G421</f>
        <v>8363.1</v>
      </c>
      <c r="H407" s="56">
        <f t="shared" si="64"/>
        <v>6274.6</v>
      </c>
      <c r="I407" s="56">
        <f t="shared" si="64"/>
        <v>6274.6</v>
      </c>
      <c r="J407" s="59">
        <f>H407/E407*100</f>
        <v>70.21317070441448</v>
      </c>
      <c r="K407" s="59">
        <f>H407/F407*100</f>
        <v>70.21317070441448</v>
      </c>
      <c r="L407" s="59">
        <f>H407/G407*100</f>
        <v>75.027202831485923</v>
      </c>
    </row>
    <row r="408" spans="1:12" s="48" customFormat="1" ht="30">
      <c r="A408" s="88"/>
      <c r="B408" s="68"/>
      <c r="C408" s="82"/>
      <c r="D408" s="57" t="s">
        <v>12</v>
      </c>
      <c r="E408" s="56">
        <v>0</v>
      </c>
      <c r="F408" s="56">
        <v>0</v>
      </c>
      <c r="G408" s="56">
        <v>0</v>
      </c>
      <c r="H408" s="56">
        <v>0</v>
      </c>
      <c r="I408" s="56">
        <v>0</v>
      </c>
      <c r="J408" s="56">
        <v>0</v>
      </c>
      <c r="K408" s="56">
        <v>0</v>
      </c>
      <c r="L408" s="56">
        <v>0</v>
      </c>
    </row>
    <row r="409" spans="1:12" s="48" customFormat="1">
      <c r="A409" s="88"/>
      <c r="B409" s="68"/>
      <c r="C409" s="82"/>
      <c r="D409" s="55" t="s">
        <v>13</v>
      </c>
      <c r="E409" s="56">
        <v>0</v>
      </c>
      <c r="F409" s="56">
        <v>0</v>
      </c>
      <c r="G409" s="56">
        <v>0</v>
      </c>
      <c r="H409" s="56">
        <v>0</v>
      </c>
      <c r="I409" s="56">
        <v>0</v>
      </c>
      <c r="J409" s="56">
        <v>0</v>
      </c>
      <c r="K409" s="56">
        <v>0</v>
      </c>
      <c r="L409" s="56">
        <v>0</v>
      </c>
    </row>
    <row r="410" spans="1:12" s="48" customFormat="1" ht="30">
      <c r="A410" s="88"/>
      <c r="B410" s="68"/>
      <c r="C410" s="82"/>
      <c r="D410" s="57" t="s">
        <v>14</v>
      </c>
      <c r="E410" s="56">
        <v>0</v>
      </c>
      <c r="F410" s="56">
        <v>0</v>
      </c>
      <c r="G410" s="56">
        <v>0</v>
      </c>
      <c r="H410" s="56">
        <v>0</v>
      </c>
      <c r="I410" s="56">
        <v>0</v>
      </c>
      <c r="J410" s="56">
        <v>0</v>
      </c>
      <c r="K410" s="56">
        <v>0</v>
      </c>
      <c r="L410" s="56">
        <v>0</v>
      </c>
    </row>
    <row r="411" spans="1:12" s="48" customFormat="1">
      <c r="A411" s="88"/>
      <c r="B411" s="68"/>
      <c r="C411" s="82"/>
      <c r="D411" s="55" t="s">
        <v>15</v>
      </c>
      <c r="E411" s="56">
        <v>0</v>
      </c>
      <c r="F411" s="56">
        <v>0</v>
      </c>
      <c r="G411" s="56">
        <v>0</v>
      </c>
      <c r="H411" s="56">
        <v>0</v>
      </c>
      <c r="I411" s="56">
        <v>0</v>
      </c>
      <c r="J411" s="56">
        <v>0</v>
      </c>
      <c r="K411" s="56">
        <v>0</v>
      </c>
      <c r="L411" s="56">
        <v>0</v>
      </c>
    </row>
    <row r="412" spans="1:12" s="48" customFormat="1" ht="30">
      <c r="A412" s="88"/>
      <c r="B412" s="68"/>
      <c r="C412" s="82"/>
      <c r="D412" s="55" t="s">
        <v>19</v>
      </c>
      <c r="E412" s="56">
        <v>0</v>
      </c>
      <c r="F412" s="56">
        <v>0</v>
      </c>
      <c r="G412" s="56">
        <v>0</v>
      </c>
      <c r="H412" s="56">
        <v>0</v>
      </c>
      <c r="I412" s="56">
        <v>0</v>
      </c>
      <c r="J412" s="53">
        <v>0</v>
      </c>
      <c r="K412" s="53">
        <v>0</v>
      </c>
      <c r="L412" s="53">
        <v>0</v>
      </c>
    </row>
    <row r="413" spans="1:12" s="48" customFormat="1">
      <c r="A413" s="67"/>
      <c r="B413" s="81" t="s">
        <v>69</v>
      </c>
      <c r="C413" s="82" t="s">
        <v>260</v>
      </c>
      <c r="D413" s="51" t="s">
        <v>10</v>
      </c>
      <c r="E413" s="52">
        <f>E414+E418+E419</f>
        <v>8926.5</v>
      </c>
      <c r="F413" s="52">
        <f>F414+F418+F419</f>
        <v>8926.5</v>
      </c>
      <c r="G413" s="52">
        <f>G414+G418+G419</f>
        <v>8354.1</v>
      </c>
      <c r="H413" s="52">
        <f>H414+H418+H419</f>
        <v>6265.6</v>
      </c>
      <c r="I413" s="52">
        <f>I414+I418+I419</f>
        <v>6265.6</v>
      </c>
      <c r="J413" s="53">
        <f>H413/E413*100</f>
        <v>70.191004313000619</v>
      </c>
      <c r="K413" s="53">
        <f>H413/F413*100</f>
        <v>70.191004313000619</v>
      </c>
      <c r="L413" s="53">
        <f>H413/G413*100</f>
        <v>75.00029925425838</v>
      </c>
    </row>
    <row r="414" spans="1:12" s="48" customFormat="1">
      <c r="A414" s="67"/>
      <c r="B414" s="81"/>
      <c r="C414" s="82"/>
      <c r="D414" s="55" t="s">
        <v>11</v>
      </c>
      <c r="E414" s="56">
        <v>8926.5</v>
      </c>
      <c r="F414" s="56">
        <v>8926.5</v>
      </c>
      <c r="G414" s="56">
        <v>8354.1</v>
      </c>
      <c r="H414" s="56">
        <v>6265.6</v>
      </c>
      <c r="I414" s="56">
        <v>6265.6</v>
      </c>
      <c r="J414" s="59">
        <f>H414/E414*100</f>
        <v>70.191004313000619</v>
      </c>
      <c r="K414" s="59">
        <f>H414/F414*100</f>
        <v>70.191004313000619</v>
      </c>
      <c r="L414" s="59">
        <f>H414/G414*100</f>
        <v>75.00029925425838</v>
      </c>
    </row>
    <row r="415" spans="1:12" s="48" customFormat="1" ht="30">
      <c r="A415" s="67"/>
      <c r="B415" s="81"/>
      <c r="C415" s="82"/>
      <c r="D415" s="57" t="s">
        <v>12</v>
      </c>
      <c r="E415" s="56">
        <v>0</v>
      </c>
      <c r="F415" s="56">
        <v>0</v>
      </c>
      <c r="G415" s="56">
        <v>0</v>
      </c>
      <c r="H415" s="56">
        <v>0</v>
      </c>
      <c r="I415" s="56">
        <v>0</v>
      </c>
      <c r="J415" s="56">
        <v>0</v>
      </c>
      <c r="K415" s="56">
        <v>0</v>
      </c>
      <c r="L415" s="56">
        <v>0</v>
      </c>
    </row>
    <row r="416" spans="1:12" s="48" customFormat="1">
      <c r="A416" s="67"/>
      <c r="B416" s="81"/>
      <c r="C416" s="82"/>
      <c r="D416" s="55" t="s">
        <v>13</v>
      </c>
      <c r="E416" s="56">
        <v>0</v>
      </c>
      <c r="F416" s="56">
        <v>0</v>
      </c>
      <c r="G416" s="56">
        <v>0</v>
      </c>
      <c r="H416" s="56">
        <v>0</v>
      </c>
      <c r="I416" s="56">
        <v>0</v>
      </c>
      <c r="J416" s="56">
        <v>0</v>
      </c>
      <c r="K416" s="56">
        <v>0</v>
      </c>
      <c r="L416" s="56">
        <v>0</v>
      </c>
    </row>
    <row r="417" spans="1:12" s="48" customFormat="1" ht="30">
      <c r="A417" s="67"/>
      <c r="B417" s="81"/>
      <c r="C417" s="82"/>
      <c r="D417" s="57" t="s">
        <v>14</v>
      </c>
      <c r="E417" s="56">
        <v>0</v>
      </c>
      <c r="F417" s="56">
        <v>0</v>
      </c>
      <c r="G417" s="56">
        <v>0</v>
      </c>
      <c r="H417" s="56">
        <v>0</v>
      </c>
      <c r="I417" s="56">
        <v>0</v>
      </c>
      <c r="J417" s="56">
        <v>0</v>
      </c>
      <c r="K417" s="56">
        <v>0</v>
      </c>
      <c r="L417" s="56">
        <v>0</v>
      </c>
    </row>
    <row r="418" spans="1:12" s="48" customFormat="1">
      <c r="A418" s="67"/>
      <c r="B418" s="81"/>
      <c r="C418" s="82"/>
      <c r="D418" s="55" t="s">
        <v>15</v>
      </c>
      <c r="E418" s="56">
        <v>0</v>
      </c>
      <c r="F418" s="56">
        <v>0</v>
      </c>
      <c r="G418" s="56">
        <v>0</v>
      </c>
      <c r="H418" s="56">
        <v>0</v>
      </c>
      <c r="I418" s="56">
        <v>0</v>
      </c>
      <c r="J418" s="56">
        <v>0</v>
      </c>
      <c r="K418" s="56">
        <v>0</v>
      </c>
      <c r="L418" s="56">
        <v>0</v>
      </c>
    </row>
    <row r="419" spans="1:12" s="48" customFormat="1" ht="30">
      <c r="A419" s="67"/>
      <c r="B419" s="81"/>
      <c r="C419" s="82"/>
      <c r="D419" s="55" t="s">
        <v>19</v>
      </c>
      <c r="E419" s="56">
        <v>0</v>
      </c>
      <c r="F419" s="56">
        <v>0</v>
      </c>
      <c r="G419" s="56">
        <v>0</v>
      </c>
      <c r="H419" s="56">
        <v>0</v>
      </c>
      <c r="I419" s="56">
        <v>0</v>
      </c>
      <c r="J419" s="56">
        <v>0</v>
      </c>
      <c r="K419" s="56">
        <v>0</v>
      </c>
      <c r="L419" s="56">
        <v>0</v>
      </c>
    </row>
    <row r="420" spans="1:12" s="48" customFormat="1">
      <c r="A420" s="67"/>
      <c r="B420" s="81" t="s">
        <v>70</v>
      </c>
      <c r="C420" s="82" t="s">
        <v>260</v>
      </c>
      <c r="D420" s="55" t="s">
        <v>10</v>
      </c>
      <c r="E420" s="56">
        <f>E421+E425+E426</f>
        <v>10</v>
      </c>
      <c r="F420" s="56">
        <f>F421+F425+F426</f>
        <v>10</v>
      </c>
      <c r="G420" s="56">
        <f>G421+G425+G426</f>
        <v>9</v>
      </c>
      <c r="H420" s="56">
        <f>H421+H425+H426</f>
        <v>9</v>
      </c>
      <c r="I420" s="56">
        <f>I421+I425+I426</f>
        <v>9</v>
      </c>
      <c r="J420" s="53">
        <f>H420/E420*100</f>
        <v>90</v>
      </c>
      <c r="K420" s="53">
        <f>H420/F420*100</f>
        <v>90</v>
      </c>
      <c r="L420" s="53">
        <f>H420/G420*100</f>
        <v>100</v>
      </c>
    </row>
    <row r="421" spans="1:12" s="48" customFormat="1">
      <c r="A421" s="67"/>
      <c r="B421" s="81"/>
      <c r="C421" s="82"/>
      <c r="D421" s="55" t="s">
        <v>11</v>
      </c>
      <c r="E421" s="56">
        <v>10</v>
      </c>
      <c r="F421" s="56">
        <v>10</v>
      </c>
      <c r="G421" s="56">
        <v>9</v>
      </c>
      <c r="H421" s="56">
        <v>9</v>
      </c>
      <c r="I421" s="56">
        <v>9</v>
      </c>
      <c r="J421" s="59">
        <f>H421/E421*100</f>
        <v>90</v>
      </c>
      <c r="K421" s="59">
        <f>H421/F421*100</f>
        <v>90</v>
      </c>
      <c r="L421" s="59">
        <f>H421/G421*100</f>
        <v>100</v>
      </c>
    </row>
    <row r="422" spans="1:12" s="48" customFormat="1" ht="30">
      <c r="A422" s="67"/>
      <c r="B422" s="81"/>
      <c r="C422" s="82"/>
      <c r="D422" s="57" t="s">
        <v>12</v>
      </c>
      <c r="E422" s="56">
        <v>0</v>
      </c>
      <c r="F422" s="56">
        <v>0</v>
      </c>
      <c r="G422" s="56">
        <v>0</v>
      </c>
      <c r="H422" s="56">
        <v>0</v>
      </c>
      <c r="I422" s="56">
        <v>0</v>
      </c>
      <c r="J422" s="56">
        <v>0</v>
      </c>
      <c r="K422" s="56">
        <v>0</v>
      </c>
      <c r="L422" s="56">
        <v>0</v>
      </c>
    </row>
    <row r="423" spans="1:12" s="48" customFormat="1">
      <c r="A423" s="67"/>
      <c r="B423" s="81"/>
      <c r="C423" s="82"/>
      <c r="D423" s="55" t="s">
        <v>13</v>
      </c>
      <c r="E423" s="56">
        <v>0</v>
      </c>
      <c r="F423" s="56">
        <v>0</v>
      </c>
      <c r="G423" s="56">
        <v>0</v>
      </c>
      <c r="H423" s="56">
        <v>0</v>
      </c>
      <c r="I423" s="56">
        <v>0</v>
      </c>
      <c r="J423" s="56">
        <v>0</v>
      </c>
      <c r="K423" s="56">
        <v>0</v>
      </c>
      <c r="L423" s="56">
        <v>0</v>
      </c>
    </row>
    <row r="424" spans="1:12" s="48" customFormat="1" ht="30">
      <c r="A424" s="67"/>
      <c r="B424" s="81"/>
      <c r="C424" s="82"/>
      <c r="D424" s="57" t="s">
        <v>14</v>
      </c>
      <c r="E424" s="56">
        <v>0</v>
      </c>
      <c r="F424" s="56">
        <v>0</v>
      </c>
      <c r="G424" s="56">
        <v>0</v>
      </c>
      <c r="H424" s="56">
        <v>0</v>
      </c>
      <c r="I424" s="56">
        <v>0</v>
      </c>
      <c r="J424" s="56">
        <v>0</v>
      </c>
      <c r="K424" s="56">
        <v>0</v>
      </c>
      <c r="L424" s="56">
        <v>0</v>
      </c>
    </row>
    <row r="425" spans="1:12" s="48" customFormat="1">
      <c r="A425" s="67"/>
      <c r="B425" s="81"/>
      <c r="C425" s="82"/>
      <c r="D425" s="55" t="s">
        <v>15</v>
      </c>
      <c r="E425" s="56">
        <v>0</v>
      </c>
      <c r="F425" s="56">
        <v>0</v>
      </c>
      <c r="G425" s="56">
        <v>0</v>
      </c>
      <c r="H425" s="56">
        <v>0</v>
      </c>
      <c r="I425" s="56">
        <v>0</v>
      </c>
      <c r="J425" s="56">
        <v>0</v>
      </c>
      <c r="K425" s="56">
        <v>0</v>
      </c>
      <c r="L425" s="56">
        <v>0</v>
      </c>
    </row>
    <row r="426" spans="1:12" s="48" customFormat="1" ht="30">
      <c r="A426" s="67"/>
      <c r="B426" s="81"/>
      <c r="C426" s="82"/>
      <c r="D426" s="55" t="s">
        <v>19</v>
      </c>
      <c r="E426" s="56">
        <v>0</v>
      </c>
      <c r="F426" s="56">
        <v>0</v>
      </c>
      <c r="G426" s="56">
        <v>0</v>
      </c>
      <c r="H426" s="56">
        <v>0</v>
      </c>
      <c r="I426" s="56">
        <v>0</v>
      </c>
      <c r="J426" s="56">
        <v>0</v>
      </c>
      <c r="K426" s="56">
        <v>0</v>
      </c>
      <c r="L426" s="56">
        <v>0</v>
      </c>
    </row>
    <row r="427" spans="1:12" s="48" customFormat="1">
      <c r="A427" s="90"/>
      <c r="B427" s="68" t="s">
        <v>252</v>
      </c>
      <c r="C427" s="82" t="s">
        <v>260</v>
      </c>
      <c r="D427" s="51" t="s">
        <v>10</v>
      </c>
      <c r="E427" s="52">
        <f>E428+E430+E433</f>
        <v>99114.000000000015</v>
      </c>
      <c r="F427" s="52">
        <f t="shared" ref="F427:I427" si="65">F428+F430+F433</f>
        <v>97879.900000000009</v>
      </c>
      <c r="G427" s="52">
        <f t="shared" si="65"/>
        <v>97879.900000000009</v>
      </c>
      <c r="H427" s="52">
        <f t="shared" si="65"/>
        <v>14486.5</v>
      </c>
      <c r="I427" s="52">
        <f t="shared" si="65"/>
        <v>14486.5</v>
      </c>
      <c r="J427" s="53">
        <v>0</v>
      </c>
      <c r="K427" s="53">
        <v>0</v>
      </c>
      <c r="L427" s="53">
        <v>0</v>
      </c>
    </row>
    <row r="428" spans="1:12" s="48" customFormat="1">
      <c r="A428" s="90"/>
      <c r="B428" s="68"/>
      <c r="C428" s="82"/>
      <c r="D428" s="55" t="s">
        <v>11</v>
      </c>
      <c r="E428" s="56">
        <f>E435+E442</f>
        <v>1957.6</v>
      </c>
      <c r="F428" s="56">
        <f t="shared" ref="F428:I428" si="66">F435+F442</f>
        <v>1957.6</v>
      </c>
      <c r="G428" s="56">
        <f t="shared" si="66"/>
        <v>1957.6</v>
      </c>
      <c r="H428" s="56">
        <f t="shared" si="66"/>
        <v>233.8</v>
      </c>
      <c r="I428" s="56">
        <f t="shared" si="66"/>
        <v>233.8</v>
      </c>
      <c r="J428" s="59">
        <v>0</v>
      </c>
      <c r="K428" s="59">
        <v>0</v>
      </c>
      <c r="L428" s="59">
        <v>0</v>
      </c>
    </row>
    <row r="429" spans="1:12" s="48" customFormat="1" ht="30">
      <c r="A429" s="90"/>
      <c r="B429" s="68"/>
      <c r="C429" s="82"/>
      <c r="D429" s="57" t="s">
        <v>12</v>
      </c>
      <c r="E429" s="56">
        <v>0</v>
      </c>
      <c r="F429" s="56">
        <v>0</v>
      </c>
      <c r="G429" s="56">
        <v>0</v>
      </c>
      <c r="H429" s="56">
        <v>0</v>
      </c>
      <c r="I429" s="56">
        <v>0</v>
      </c>
      <c r="J429" s="56">
        <v>0</v>
      </c>
      <c r="K429" s="56">
        <v>0</v>
      </c>
      <c r="L429" s="56">
        <v>0</v>
      </c>
    </row>
    <row r="430" spans="1:12" s="48" customFormat="1">
      <c r="A430" s="90"/>
      <c r="B430" s="68"/>
      <c r="C430" s="82"/>
      <c r="D430" s="55" t="s">
        <v>13</v>
      </c>
      <c r="E430" s="56">
        <f>E437+E444</f>
        <v>95922.3</v>
      </c>
      <c r="F430" s="56">
        <f t="shared" ref="F430:I430" si="67">F437+F444</f>
        <v>95922.3</v>
      </c>
      <c r="G430" s="56">
        <f t="shared" si="67"/>
        <v>95922.3</v>
      </c>
      <c r="H430" s="56">
        <f t="shared" si="67"/>
        <v>14252.7</v>
      </c>
      <c r="I430" s="56">
        <f t="shared" si="67"/>
        <v>14252.7</v>
      </c>
      <c r="J430" s="56">
        <v>0</v>
      </c>
      <c r="K430" s="56">
        <v>0</v>
      </c>
      <c r="L430" s="56">
        <v>0</v>
      </c>
    </row>
    <row r="431" spans="1:12" s="48" customFormat="1" ht="30">
      <c r="A431" s="90"/>
      <c r="B431" s="68"/>
      <c r="C431" s="82"/>
      <c r="D431" s="57" t="s">
        <v>14</v>
      </c>
      <c r="E431" s="56">
        <v>0</v>
      </c>
      <c r="F431" s="56">
        <v>0</v>
      </c>
      <c r="G431" s="56">
        <v>0</v>
      </c>
      <c r="H431" s="56">
        <v>0</v>
      </c>
      <c r="I431" s="56">
        <v>0</v>
      </c>
      <c r="J431" s="56">
        <v>0</v>
      </c>
      <c r="K431" s="56">
        <v>0</v>
      </c>
      <c r="L431" s="56">
        <v>0</v>
      </c>
    </row>
    <row r="432" spans="1:12" s="48" customFormat="1">
      <c r="A432" s="90"/>
      <c r="B432" s="68"/>
      <c r="C432" s="82"/>
      <c r="D432" s="55" t="s">
        <v>15</v>
      </c>
      <c r="E432" s="56">
        <v>0</v>
      </c>
      <c r="F432" s="56">
        <v>0</v>
      </c>
      <c r="G432" s="56">
        <v>0</v>
      </c>
      <c r="H432" s="56">
        <v>0</v>
      </c>
      <c r="I432" s="56">
        <v>0</v>
      </c>
      <c r="J432" s="56">
        <v>0</v>
      </c>
      <c r="K432" s="56">
        <v>0</v>
      </c>
      <c r="L432" s="56">
        <v>0</v>
      </c>
    </row>
    <row r="433" spans="1:12" s="48" customFormat="1" ht="30">
      <c r="A433" s="90"/>
      <c r="B433" s="68"/>
      <c r="C433" s="82"/>
      <c r="D433" s="55" t="s">
        <v>19</v>
      </c>
      <c r="E433" s="56">
        <f>E440</f>
        <v>1234.0999999999999</v>
      </c>
      <c r="F433" s="56">
        <f>F440</f>
        <v>0</v>
      </c>
      <c r="G433" s="56">
        <f t="shared" ref="G433:I433" si="68">G440</f>
        <v>0</v>
      </c>
      <c r="H433" s="56">
        <f t="shared" si="68"/>
        <v>0</v>
      </c>
      <c r="I433" s="56">
        <f t="shared" si="68"/>
        <v>0</v>
      </c>
      <c r="J433" s="56">
        <v>0</v>
      </c>
      <c r="K433" s="56">
        <v>0</v>
      </c>
      <c r="L433" s="56">
        <v>0</v>
      </c>
    </row>
    <row r="434" spans="1:12" s="48" customFormat="1">
      <c r="A434" s="67"/>
      <c r="B434" s="81" t="s">
        <v>71</v>
      </c>
      <c r="C434" s="82" t="s">
        <v>260</v>
      </c>
      <c r="D434" s="51" t="s">
        <v>10</v>
      </c>
      <c r="E434" s="52">
        <f>E435+E437+E440</f>
        <v>4088.5</v>
      </c>
      <c r="F434" s="52">
        <f t="shared" ref="F434:I434" si="69">F435+F437+F440</f>
        <v>2854.4</v>
      </c>
      <c r="G434" s="52">
        <f t="shared" si="69"/>
        <v>2854.4</v>
      </c>
      <c r="H434" s="52">
        <f t="shared" si="69"/>
        <v>2797.3</v>
      </c>
      <c r="I434" s="52">
        <f t="shared" si="69"/>
        <v>2797.3</v>
      </c>
      <c r="J434" s="53">
        <v>0</v>
      </c>
      <c r="K434" s="53">
        <v>0</v>
      </c>
      <c r="L434" s="53">
        <v>0</v>
      </c>
    </row>
    <row r="435" spans="1:12" s="48" customFormat="1">
      <c r="A435" s="67"/>
      <c r="B435" s="81"/>
      <c r="C435" s="82"/>
      <c r="D435" s="55" t="s">
        <v>11</v>
      </c>
      <c r="E435" s="56">
        <v>57.1</v>
      </c>
      <c r="F435" s="56">
        <v>57.1</v>
      </c>
      <c r="G435" s="56">
        <v>57.1</v>
      </c>
      <c r="H435" s="56">
        <v>0</v>
      </c>
      <c r="I435" s="56">
        <v>0</v>
      </c>
      <c r="J435" s="59">
        <v>0</v>
      </c>
      <c r="K435" s="59">
        <v>0</v>
      </c>
      <c r="L435" s="59">
        <v>0</v>
      </c>
    </row>
    <row r="436" spans="1:12" s="48" customFormat="1" ht="30">
      <c r="A436" s="67"/>
      <c r="B436" s="81"/>
      <c r="C436" s="82"/>
      <c r="D436" s="57" t="s">
        <v>12</v>
      </c>
      <c r="E436" s="56">
        <v>57.1</v>
      </c>
      <c r="F436" s="56">
        <v>57.1</v>
      </c>
      <c r="G436" s="56">
        <v>57.1</v>
      </c>
      <c r="H436" s="56">
        <v>0</v>
      </c>
      <c r="I436" s="56">
        <v>0</v>
      </c>
      <c r="J436" s="56">
        <v>0</v>
      </c>
      <c r="K436" s="56">
        <v>0</v>
      </c>
      <c r="L436" s="56">
        <v>0</v>
      </c>
    </row>
    <row r="437" spans="1:12" s="48" customFormat="1">
      <c r="A437" s="67"/>
      <c r="B437" s="81"/>
      <c r="C437" s="82"/>
      <c r="D437" s="55" t="s">
        <v>13</v>
      </c>
      <c r="E437" s="56">
        <v>2797.3</v>
      </c>
      <c r="F437" s="56">
        <v>2797.3</v>
      </c>
      <c r="G437" s="56">
        <v>2797.3</v>
      </c>
      <c r="H437" s="56">
        <v>2797.3</v>
      </c>
      <c r="I437" s="56">
        <v>2797.3</v>
      </c>
      <c r="J437" s="56">
        <v>0</v>
      </c>
      <c r="K437" s="56">
        <v>0</v>
      </c>
      <c r="L437" s="56">
        <v>0</v>
      </c>
    </row>
    <row r="438" spans="1:12" s="48" customFormat="1" ht="30">
      <c r="A438" s="67"/>
      <c r="B438" s="81"/>
      <c r="C438" s="82"/>
      <c r="D438" s="57" t="s">
        <v>14</v>
      </c>
      <c r="E438" s="56">
        <v>2797.3</v>
      </c>
      <c r="F438" s="56">
        <v>2797.3</v>
      </c>
      <c r="G438" s="56">
        <v>2797.3</v>
      </c>
      <c r="H438" s="56">
        <v>2797.3</v>
      </c>
      <c r="I438" s="56">
        <v>2797.3</v>
      </c>
      <c r="J438" s="56">
        <v>0</v>
      </c>
      <c r="K438" s="56">
        <v>0</v>
      </c>
      <c r="L438" s="56">
        <v>0</v>
      </c>
    </row>
    <row r="439" spans="1:12" s="48" customFormat="1">
      <c r="A439" s="67"/>
      <c r="B439" s="81"/>
      <c r="C439" s="82"/>
      <c r="D439" s="55" t="s">
        <v>15</v>
      </c>
      <c r="E439" s="56">
        <v>0</v>
      </c>
      <c r="F439" s="56">
        <v>0</v>
      </c>
      <c r="G439" s="56">
        <v>0</v>
      </c>
      <c r="H439" s="56">
        <v>0</v>
      </c>
      <c r="I439" s="56">
        <v>0</v>
      </c>
      <c r="J439" s="56">
        <v>0</v>
      </c>
      <c r="K439" s="56">
        <v>0</v>
      </c>
      <c r="L439" s="56">
        <v>0</v>
      </c>
    </row>
    <row r="440" spans="1:12" s="48" customFormat="1" ht="30">
      <c r="A440" s="67"/>
      <c r="B440" s="81"/>
      <c r="C440" s="82"/>
      <c r="D440" s="55" t="s">
        <v>19</v>
      </c>
      <c r="E440" s="56">
        <v>1234.0999999999999</v>
      </c>
      <c r="F440" s="56">
        <v>0</v>
      </c>
      <c r="G440" s="56">
        <v>0</v>
      </c>
      <c r="H440" s="56">
        <v>0</v>
      </c>
      <c r="I440" s="56">
        <v>0</v>
      </c>
      <c r="J440" s="56">
        <v>0</v>
      </c>
      <c r="K440" s="56">
        <v>0</v>
      </c>
      <c r="L440" s="56">
        <v>0</v>
      </c>
    </row>
    <row r="441" spans="1:12" s="48" customFormat="1">
      <c r="A441" s="67"/>
      <c r="B441" s="81" t="s">
        <v>72</v>
      </c>
      <c r="C441" s="82" t="s">
        <v>260</v>
      </c>
      <c r="D441" s="51" t="s">
        <v>10</v>
      </c>
      <c r="E441" s="52">
        <f>E442+E444</f>
        <v>95025.5</v>
      </c>
      <c r="F441" s="52">
        <f t="shared" ref="F441:I441" si="70">F442+F444</f>
        <v>95025.5</v>
      </c>
      <c r="G441" s="52">
        <f t="shared" si="70"/>
        <v>95025.5</v>
      </c>
      <c r="H441" s="52">
        <f t="shared" si="70"/>
        <v>11689.199999999999</v>
      </c>
      <c r="I441" s="52">
        <f t="shared" si="70"/>
        <v>11689.199999999999</v>
      </c>
      <c r="J441" s="53">
        <v>0</v>
      </c>
      <c r="K441" s="53">
        <v>0</v>
      </c>
      <c r="L441" s="53">
        <v>0</v>
      </c>
    </row>
    <row r="442" spans="1:12" s="48" customFormat="1">
      <c r="A442" s="67"/>
      <c r="B442" s="81"/>
      <c r="C442" s="82"/>
      <c r="D442" s="55" t="s">
        <v>11</v>
      </c>
      <c r="E442" s="56">
        <v>1900.5</v>
      </c>
      <c r="F442" s="56">
        <f>F443</f>
        <v>1900.5</v>
      </c>
      <c r="G442" s="56">
        <f t="shared" ref="G442:I442" si="71">G443</f>
        <v>1900.5</v>
      </c>
      <c r="H442" s="56">
        <f t="shared" si="71"/>
        <v>233.8</v>
      </c>
      <c r="I442" s="56">
        <f t="shared" si="71"/>
        <v>233.8</v>
      </c>
      <c r="J442" s="59">
        <v>0</v>
      </c>
      <c r="K442" s="59">
        <v>0</v>
      </c>
      <c r="L442" s="59">
        <v>0</v>
      </c>
    </row>
    <row r="443" spans="1:12" s="48" customFormat="1" ht="30">
      <c r="A443" s="67"/>
      <c r="B443" s="81"/>
      <c r="C443" s="82"/>
      <c r="D443" s="57" t="s">
        <v>12</v>
      </c>
      <c r="E443" s="56">
        <v>1900.5</v>
      </c>
      <c r="F443" s="56">
        <v>1900.5</v>
      </c>
      <c r="G443" s="56">
        <v>1900.5</v>
      </c>
      <c r="H443" s="56">
        <v>233.8</v>
      </c>
      <c r="I443" s="56">
        <v>233.8</v>
      </c>
      <c r="J443" s="56">
        <v>0</v>
      </c>
      <c r="K443" s="56">
        <v>0</v>
      </c>
      <c r="L443" s="56">
        <v>0</v>
      </c>
    </row>
    <row r="444" spans="1:12" s="48" customFormat="1">
      <c r="A444" s="67"/>
      <c r="B444" s="81"/>
      <c r="C444" s="82"/>
      <c r="D444" s="55" t="s">
        <v>13</v>
      </c>
      <c r="E444" s="56">
        <v>93125</v>
      </c>
      <c r="F444" s="56">
        <f>F445</f>
        <v>93125</v>
      </c>
      <c r="G444" s="56">
        <f t="shared" ref="G444:I444" si="72">G445</f>
        <v>93125</v>
      </c>
      <c r="H444" s="56">
        <f t="shared" si="72"/>
        <v>11455.4</v>
      </c>
      <c r="I444" s="56">
        <f t="shared" si="72"/>
        <v>11455.4</v>
      </c>
      <c r="J444" s="56">
        <v>0</v>
      </c>
      <c r="K444" s="56">
        <v>0</v>
      </c>
      <c r="L444" s="56">
        <v>0</v>
      </c>
    </row>
    <row r="445" spans="1:12" s="48" customFormat="1" ht="30">
      <c r="A445" s="67"/>
      <c r="B445" s="81"/>
      <c r="C445" s="82"/>
      <c r="D445" s="57" t="s">
        <v>14</v>
      </c>
      <c r="E445" s="56">
        <v>93125</v>
      </c>
      <c r="F445" s="56">
        <v>93125</v>
      </c>
      <c r="G445" s="56">
        <v>93125</v>
      </c>
      <c r="H445" s="56">
        <v>11455.4</v>
      </c>
      <c r="I445" s="56">
        <v>11455.4</v>
      </c>
      <c r="J445" s="56">
        <v>0</v>
      </c>
      <c r="K445" s="56">
        <v>0</v>
      </c>
      <c r="L445" s="56">
        <v>0</v>
      </c>
    </row>
    <row r="446" spans="1:12" s="48" customFormat="1">
      <c r="A446" s="67"/>
      <c r="B446" s="81"/>
      <c r="C446" s="82"/>
      <c r="D446" s="55" t="s">
        <v>15</v>
      </c>
      <c r="E446" s="56">
        <v>0</v>
      </c>
      <c r="F446" s="56">
        <v>0</v>
      </c>
      <c r="G446" s="56">
        <v>0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</row>
    <row r="447" spans="1:12" s="48" customFormat="1" ht="30">
      <c r="A447" s="67"/>
      <c r="B447" s="81"/>
      <c r="C447" s="82"/>
      <c r="D447" s="55" t="s">
        <v>19</v>
      </c>
      <c r="E447" s="56">
        <v>0</v>
      </c>
      <c r="F447" s="56">
        <v>0</v>
      </c>
      <c r="G447" s="56">
        <v>0</v>
      </c>
      <c r="H447" s="56">
        <v>0</v>
      </c>
      <c r="I447" s="56">
        <v>0</v>
      </c>
      <c r="J447" s="56">
        <v>0</v>
      </c>
      <c r="K447" s="56">
        <v>0</v>
      </c>
      <c r="L447" s="56">
        <v>0</v>
      </c>
    </row>
    <row r="448" spans="1:12" s="48" customFormat="1">
      <c r="A448" s="104"/>
      <c r="B448" s="74" t="s">
        <v>265</v>
      </c>
      <c r="C448" s="82" t="s">
        <v>175</v>
      </c>
      <c r="D448" s="51" t="s">
        <v>10</v>
      </c>
      <c r="E448" s="52">
        <f>E449+E451</f>
        <v>0</v>
      </c>
      <c r="F448" s="52">
        <f t="shared" ref="F448:I448" si="73">F449+F451</f>
        <v>2620</v>
      </c>
      <c r="G448" s="52">
        <f t="shared" si="73"/>
        <v>2620</v>
      </c>
      <c r="H448" s="52">
        <f t="shared" si="73"/>
        <v>2620</v>
      </c>
      <c r="I448" s="52">
        <f t="shared" si="73"/>
        <v>2620</v>
      </c>
      <c r="J448" s="53">
        <v>0</v>
      </c>
      <c r="K448" s="53">
        <v>0</v>
      </c>
      <c r="L448" s="53">
        <v>0</v>
      </c>
    </row>
    <row r="449" spans="1:12" s="48" customFormat="1">
      <c r="A449" s="105"/>
      <c r="B449" s="75"/>
      <c r="C449" s="82"/>
      <c r="D449" s="55" t="s">
        <v>11</v>
      </c>
      <c r="E449" s="56">
        <f>236.5-236.5</f>
        <v>0</v>
      </c>
      <c r="F449" s="56">
        <f>F450</f>
        <v>52.4</v>
      </c>
      <c r="G449" s="56">
        <f t="shared" ref="G449" si="74">G450</f>
        <v>52.4</v>
      </c>
      <c r="H449" s="56">
        <f t="shared" ref="H449" si="75">H450</f>
        <v>52.4</v>
      </c>
      <c r="I449" s="56">
        <f t="shared" ref="I449" si="76">I450</f>
        <v>52.4</v>
      </c>
      <c r="J449" s="59">
        <v>0</v>
      </c>
      <c r="K449" s="59">
        <v>0</v>
      </c>
      <c r="L449" s="59">
        <v>0</v>
      </c>
    </row>
    <row r="450" spans="1:12" s="48" customFormat="1" ht="30">
      <c r="A450" s="105"/>
      <c r="B450" s="75"/>
      <c r="C450" s="82"/>
      <c r="D450" s="57" t="s">
        <v>12</v>
      </c>
      <c r="E450" s="56">
        <v>0</v>
      </c>
      <c r="F450" s="56">
        <v>52.4</v>
      </c>
      <c r="G450" s="56">
        <v>52.4</v>
      </c>
      <c r="H450" s="56">
        <v>52.4</v>
      </c>
      <c r="I450" s="56">
        <v>52.4</v>
      </c>
      <c r="J450" s="56">
        <v>0</v>
      </c>
      <c r="K450" s="56">
        <v>0</v>
      </c>
      <c r="L450" s="56">
        <v>0</v>
      </c>
    </row>
    <row r="451" spans="1:12" s="48" customFormat="1">
      <c r="A451" s="105"/>
      <c r="B451" s="75"/>
      <c r="C451" s="82"/>
      <c r="D451" s="55" t="s">
        <v>13</v>
      </c>
      <c r="E451" s="56">
        <v>0</v>
      </c>
      <c r="F451" s="56">
        <f>F452</f>
        <v>2567.6</v>
      </c>
      <c r="G451" s="56">
        <f t="shared" ref="G451" si="77">G452</f>
        <v>2567.6</v>
      </c>
      <c r="H451" s="56">
        <f t="shared" ref="H451" si="78">H452</f>
        <v>2567.6</v>
      </c>
      <c r="I451" s="56">
        <f t="shared" ref="I451" si="79">I452</f>
        <v>2567.6</v>
      </c>
      <c r="J451" s="56">
        <v>0</v>
      </c>
      <c r="K451" s="56">
        <v>0</v>
      </c>
      <c r="L451" s="56">
        <v>0</v>
      </c>
    </row>
    <row r="452" spans="1:12" s="48" customFormat="1" ht="30">
      <c r="A452" s="105"/>
      <c r="B452" s="75"/>
      <c r="C452" s="82"/>
      <c r="D452" s="57" t="s">
        <v>14</v>
      </c>
      <c r="E452" s="56">
        <v>0</v>
      </c>
      <c r="F452" s="56">
        <v>2567.6</v>
      </c>
      <c r="G452" s="56">
        <v>2567.6</v>
      </c>
      <c r="H452" s="56">
        <v>2567.6</v>
      </c>
      <c r="I452" s="56">
        <v>2567.6</v>
      </c>
      <c r="J452" s="56">
        <v>0</v>
      </c>
      <c r="K452" s="56">
        <v>0</v>
      </c>
      <c r="L452" s="56">
        <v>0</v>
      </c>
    </row>
    <row r="453" spans="1:12" s="48" customFormat="1">
      <c r="A453" s="105"/>
      <c r="B453" s="75"/>
      <c r="C453" s="82"/>
      <c r="D453" s="55" t="s">
        <v>15</v>
      </c>
      <c r="E453" s="56">
        <v>0</v>
      </c>
      <c r="F453" s="56">
        <v>0</v>
      </c>
      <c r="G453" s="56">
        <v>0</v>
      </c>
      <c r="H453" s="56">
        <v>0</v>
      </c>
      <c r="I453" s="56">
        <v>0</v>
      </c>
      <c r="J453" s="56">
        <v>0</v>
      </c>
      <c r="K453" s="56">
        <v>0</v>
      </c>
      <c r="L453" s="56">
        <v>0</v>
      </c>
    </row>
    <row r="454" spans="1:12" s="48" customFormat="1" ht="30">
      <c r="A454" s="106"/>
      <c r="B454" s="76"/>
      <c r="C454" s="82"/>
      <c r="D454" s="55" t="s">
        <v>19</v>
      </c>
      <c r="E454" s="56">
        <v>0</v>
      </c>
      <c r="F454" s="56">
        <v>0</v>
      </c>
      <c r="G454" s="56">
        <v>0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</row>
    <row r="455" spans="1:12" s="48" customFormat="1" ht="15" customHeight="1">
      <c r="A455" s="88"/>
      <c r="B455" s="83" t="s">
        <v>264</v>
      </c>
      <c r="C455" s="82" t="s">
        <v>36</v>
      </c>
      <c r="D455" s="51" t="s">
        <v>10</v>
      </c>
      <c r="E455" s="52">
        <f>E456+E458+E460+E461</f>
        <v>40377.199999999997</v>
      </c>
      <c r="F455" s="52">
        <f>F456+F458+F460+F461</f>
        <v>105862.39999999999</v>
      </c>
      <c r="G455" s="52">
        <f>G456+G458+G460+G461</f>
        <v>105862.39999999999</v>
      </c>
      <c r="H455" s="52">
        <f>H456+H458+H460+H461</f>
        <v>36276.6</v>
      </c>
      <c r="I455" s="52">
        <f>I456+I458+I460+I461</f>
        <v>20894.5</v>
      </c>
      <c r="J455" s="53">
        <f>H455/E455*100</f>
        <v>89.844268547596172</v>
      </c>
      <c r="K455" s="53">
        <f>H455/F455*100</f>
        <v>34.267690889305364</v>
      </c>
      <c r="L455" s="53">
        <f>H455/G455*100</f>
        <v>34.267690889305364</v>
      </c>
    </row>
    <row r="456" spans="1:12" s="48" customFormat="1">
      <c r="A456" s="88"/>
      <c r="B456" s="84"/>
      <c r="C456" s="82"/>
      <c r="D456" s="55" t="s">
        <v>11</v>
      </c>
      <c r="E456" s="56">
        <f>E463+E505+E533+E547+E582+E589+E603+E596+E617</f>
        <v>40377.199999999997</v>
      </c>
      <c r="F456" s="56">
        <f>F463+F505+F533+F547+F582+F589+F603+F596+F617</f>
        <v>105862.39999999999</v>
      </c>
      <c r="G456" s="56">
        <f>G463+G505+G533+G547+G582+G589+G603+G596+G617</f>
        <v>105862.39999999999</v>
      </c>
      <c r="H456" s="56">
        <f>H463+H505+H533+H547+H582+H589+H603+H596+H617</f>
        <v>36276.6</v>
      </c>
      <c r="I456" s="56">
        <f>I463+I505+I533+I547+I582+I589+I603+I596+I617</f>
        <v>20894.5</v>
      </c>
      <c r="J456" s="59">
        <f>H456/E456*100</f>
        <v>89.844268547596172</v>
      </c>
      <c r="K456" s="59">
        <f>H456/F456*100</f>
        <v>34.267690889305364</v>
      </c>
      <c r="L456" s="59">
        <f>H456/G456*100</f>
        <v>34.267690889305364</v>
      </c>
    </row>
    <row r="457" spans="1:12" s="48" customFormat="1" ht="30">
      <c r="A457" s="88"/>
      <c r="B457" s="84"/>
      <c r="C457" s="82"/>
      <c r="D457" s="57" t="s">
        <v>12</v>
      </c>
      <c r="E457" s="56">
        <v>0</v>
      </c>
      <c r="F457" s="56">
        <v>0</v>
      </c>
      <c r="G457" s="56">
        <v>0</v>
      </c>
      <c r="H457" s="56">
        <v>0</v>
      </c>
      <c r="I457" s="56">
        <v>0</v>
      </c>
      <c r="J457" s="59">
        <v>0</v>
      </c>
      <c r="K457" s="59">
        <v>0</v>
      </c>
      <c r="L457" s="59">
        <v>0</v>
      </c>
    </row>
    <row r="458" spans="1:12" s="48" customFormat="1">
      <c r="A458" s="88"/>
      <c r="B458" s="84"/>
      <c r="C458" s="82"/>
      <c r="D458" s="55" t="s">
        <v>13</v>
      </c>
      <c r="E458" s="56">
        <f>E465+E507+E535+E549+E584</f>
        <v>0</v>
      </c>
      <c r="F458" s="56">
        <f>F465+F507+F535+F549+F584</f>
        <v>0</v>
      </c>
      <c r="G458" s="56">
        <f>G465+G507+G535+G549+G584</f>
        <v>0</v>
      </c>
      <c r="H458" s="56">
        <f>H465+H507+H535+H549+H584</f>
        <v>0</v>
      </c>
      <c r="I458" s="56">
        <f>I465+I507+I535+I549+I584</f>
        <v>0</v>
      </c>
      <c r="J458" s="59">
        <v>0</v>
      </c>
      <c r="K458" s="59">
        <v>0</v>
      </c>
      <c r="L458" s="59">
        <v>0</v>
      </c>
    </row>
    <row r="459" spans="1:12" s="48" customFormat="1" ht="30">
      <c r="A459" s="88"/>
      <c r="B459" s="84"/>
      <c r="C459" s="82"/>
      <c r="D459" s="57" t="s">
        <v>14</v>
      </c>
      <c r="E459" s="56">
        <f>E458</f>
        <v>0</v>
      </c>
      <c r="F459" s="56">
        <f t="shared" ref="F459:I459" si="80">F458</f>
        <v>0</v>
      </c>
      <c r="G459" s="56">
        <f t="shared" si="80"/>
        <v>0</v>
      </c>
      <c r="H459" s="56">
        <f t="shared" si="80"/>
        <v>0</v>
      </c>
      <c r="I459" s="56">
        <f t="shared" si="80"/>
        <v>0</v>
      </c>
      <c r="J459" s="59">
        <v>0</v>
      </c>
      <c r="K459" s="59">
        <v>0</v>
      </c>
      <c r="L459" s="59">
        <v>0</v>
      </c>
    </row>
    <row r="460" spans="1:12" s="48" customFormat="1">
      <c r="A460" s="88"/>
      <c r="B460" s="84"/>
      <c r="C460" s="82"/>
      <c r="D460" s="55" t="s">
        <v>15</v>
      </c>
      <c r="E460" s="56">
        <f>E467+E509+E537+E551+E586</f>
        <v>0</v>
      </c>
      <c r="F460" s="56">
        <v>0</v>
      </c>
      <c r="G460" s="56">
        <v>0</v>
      </c>
      <c r="H460" s="56">
        <v>0</v>
      </c>
      <c r="I460" s="56">
        <v>0</v>
      </c>
      <c r="J460" s="56">
        <f t="shared" ref="J460:L461" si="81">J467+J509+J537+J551+J586</f>
        <v>0</v>
      </c>
      <c r="K460" s="56">
        <f t="shared" si="81"/>
        <v>0</v>
      </c>
      <c r="L460" s="56">
        <f t="shared" si="81"/>
        <v>0</v>
      </c>
    </row>
    <row r="461" spans="1:12" s="48" customFormat="1" ht="30">
      <c r="A461" s="88"/>
      <c r="B461" s="85"/>
      <c r="C461" s="82"/>
      <c r="D461" s="55" t="s">
        <v>19</v>
      </c>
      <c r="E461" s="56">
        <v>0</v>
      </c>
      <c r="F461" s="56">
        <v>0</v>
      </c>
      <c r="G461" s="56">
        <v>0</v>
      </c>
      <c r="H461" s="56">
        <v>0</v>
      </c>
      <c r="I461" s="56">
        <v>0</v>
      </c>
      <c r="J461" s="56">
        <f t="shared" si="81"/>
        <v>0</v>
      </c>
      <c r="K461" s="56">
        <f t="shared" si="81"/>
        <v>0</v>
      </c>
      <c r="L461" s="56">
        <f t="shared" si="81"/>
        <v>0</v>
      </c>
    </row>
    <row r="462" spans="1:12" s="48" customFormat="1">
      <c r="A462" s="88"/>
      <c r="B462" s="68" t="s">
        <v>73</v>
      </c>
      <c r="C462" s="82" t="s">
        <v>36</v>
      </c>
      <c r="D462" s="51" t="s">
        <v>10</v>
      </c>
      <c r="E462" s="52">
        <f>E463+E465+E467+E468</f>
        <v>6148.3</v>
      </c>
      <c r="F462" s="52">
        <f>F463+F465+F467+F468</f>
        <v>63648.3</v>
      </c>
      <c r="G462" s="52">
        <f>G463+G465+G467+G468</f>
        <v>63648.3</v>
      </c>
      <c r="H462" s="52">
        <f>H463+H465+H467+H468</f>
        <v>11076.3</v>
      </c>
      <c r="I462" s="52">
        <f>I463+I465+I467+I468</f>
        <v>0</v>
      </c>
      <c r="J462" s="53">
        <f>H462/E462*100</f>
        <v>180.15223720377989</v>
      </c>
      <c r="K462" s="53">
        <f>H462/F462*100</f>
        <v>17.402350102045144</v>
      </c>
      <c r="L462" s="53">
        <f>H462/G462*100</f>
        <v>17.402350102045144</v>
      </c>
    </row>
    <row r="463" spans="1:12" s="48" customFormat="1">
      <c r="A463" s="88"/>
      <c r="B463" s="68"/>
      <c r="C463" s="82"/>
      <c r="D463" s="55" t="s">
        <v>11</v>
      </c>
      <c r="E463" s="56">
        <v>6148.3</v>
      </c>
      <c r="F463" s="56">
        <f>F470+F477+F484+F491+F498</f>
        <v>63648.3</v>
      </c>
      <c r="G463" s="56">
        <f>G470+G477+G484+G491+G498</f>
        <v>63648.3</v>
      </c>
      <c r="H463" s="56">
        <f>H470+H477+H484+H491+H498</f>
        <v>11076.3</v>
      </c>
      <c r="I463" s="56">
        <f>I470+I477+I484+I491+I498</f>
        <v>0</v>
      </c>
      <c r="J463" s="59">
        <f>H463/E463*100</f>
        <v>180.15223720377989</v>
      </c>
      <c r="K463" s="59">
        <f>H463/F463*100</f>
        <v>17.402350102045144</v>
      </c>
      <c r="L463" s="59">
        <f>H463/G463*100</f>
        <v>17.402350102045144</v>
      </c>
    </row>
    <row r="464" spans="1:12" s="48" customFormat="1" ht="30">
      <c r="A464" s="88"/>
      <c r="B464" s="68"/>
      <c r="C464" s="82"/>
      <c r="D464" s="57" t="s">
        <v>12</v>
      </c>
      <c r="E464" s="56">
        <f t="shared" ref="E464:L465" si="82">E471+E478</f>
        <v>0</v>
      </c>
      <c r="F464" s="56">
        <f t="shared" si="82"/>
        <v>0</v>
      </c>
      <c r="G464" s="56">
        <f t="shared" si="82"/>
        <v>0</v>
      </c>
      <c r="H464" s="56">
        <f t="shared" si="82"/>
        <v>0</v>
      </c>
      <c r="I464" s="56">
        <f t="shared" si="82"/>
        <v>0</v>
      </c>
      <c r="J464" s="56">
        <f t="shared" si="82"/>
        <v>0</v>
      </c>
      <c r="K464" s="56">
        <f t="shared" si="82"/>
        <v>0</v>
      </c>
      <c r="L464" s="56">
        <f t="shared" si="82"/>
        <v>0</v>
      </c>
    </row>
    <row r="465" spans="1:12" s="48" customFormat="1">
      <c r="A465" s="88"/>
      <c r="B465" s="68"/>
      <c r="C465" s="82"/>
      <c r="D465" s="55" t="s">
        <v>13</v>
      </c>
      <c r="E465" s="56">
        <f t="shared" si="82"/>
        <v>0</v>
      </c>
      <c r="F465" s="56">
        <f t="shared" si="82"/>
        <v>0</v>
      </c>
      <c r="G465" s="56">
        <f t="shared" si="82"/>
        <v>0</v>
      </c>
      <c r="H465" s="56">
        <f t="shared" si="82"/>
        <v>0</v>
      </c>
      <c r="I465" s="56">
        <f t="shared" si="82"/>
        <v>0</v>
      </c>
      <c r="J465" s="56">
        <f t="shared" si="82"/>
        <v>0</v>
      </c>
      <c r="K465" s="56">
        <f t="shared" si="82"/>
        <v>0</v>
      </c>
      <c r="L465" s="56">
        <f t="shared" si="82"/>
        <v>0</v>
      </c>
    </row>
    <row r="466" spans="1:12" s="48" customFormat="1" ht="30">
      <c r="A466" s="88"/>
      <c r="B466" s="68"/>
      <c r="C466" s="82"/>
      <c r="D466" s="57" t="s">
        <v>14</v>
      </c>
      <c r="E466" s="56">
        <v>0</v>
      </c>
      <c r="F466" s="56">
        <v>0</v>
      </c>
      <c r="G466" s="56">
        <v>0</v>
      </c>
      <c r="H466" s="56">
        <v>0</v>
      </c>
      <c r="I466" s="56">
        <v>0</v>
      </c>
      <c r="J466" s="56">
        <v>0</v>
      </c>
      <c r="K466" s="56">
        <v>0</v>
      </c>
      <c r="L466" s="56">
        <v>0</v>
      </c>
    </row>
    <row r="467" spans="1:12" s="48" customFormat="1">
      <c r="A467" s="88"/>
      <c r="B467" s="68"/>
      <c r="C467" s="82"/>
      <c r="D467" s="55" t="s">
        <v>15</v>
      </c>
      <c r="E467" s="56">
        <f t="shared" ref="E467:L468" si="83">E474+E481</f>
        <v>0</v>
      </c>
      <c r="F467" s="56">
        <f t="shared" si="83"/>
        <v>0</v>
      </c>
      <c r="G467" s="56">
        <f t="shared" si="83"/>
        <v>0</v>
      </c>
      <c r="H467" s="56">
        <f t="shared" si="83"/>
        <v>0</v>
      </c>
      <c r="I467" s="56">
        <f t="shared" si="83"/>
        <v>0</v>
      </c>
      <c r="J467" s="56">
        <f t="shared" si="83"/>
        <v>0</v>
      </c>
      <c r="K467" s="56">
        <f t="shared" si="83"/>
        <v>0</v>
      </c>
      <c r="L467" s="56">
        <f t="shared" si="83"/>
        <v>0</v>
      </c>
    </row>
    <row r="468" spans="1:12" s="48" customFormat="1" ht="30">
      <c r="A468" s="88"/>
      <c r="B468" s="68"/>
      <c r="C468" s="82"/>
      <c r="D468" s="55" t="s">
        <v>19</v>
      </c>
      <c r="E468" s="56">
        <f t="shared" si="83"/>
        <v>0</v>
      </c>
      <c r="F468" s="56">
        <f t="shared" si="83"/>
        <v>0</v>
      </c>
      <c r="G468" s="56">
        <f t="shared" si="83"/>
        <v>0</v>
      </c>
      <c r="H468" s="56">
        <f t="shared" si="83"/>
        <v>0</v>
      </c>
      <c r="I468" s="56">
        <f t="shared" si="83"/>
        <v>0</v>
      </c>
      <c r="J468" s="56">
        <f t="shared" si="83"/>
        <v>0</v>
      </c>
      <c r="K468" s="56">
        <f t="shared" si="83"/>
        <v>0</v>
      </c>
      <c r="L468" s="56">
        <f t="shared" si="83"/>
        <v>0</v>
      </c>
    </row>
    <row r="469" spans="1:12" s="48" customFormat="1">
      <c r="A469" s="89"/>
      <c r="B469" s="81" t="s">
        <v>74</v>
      </c>
      <c r="C469" s="82" t="s">
        <v>36</v>
      </c>
      <c r="D469" s="51" t="s">
        <v>10</v>
      </c>
      <c r="E469" s="52">
        <f>E470+E472+E474+E475</f>
        <v>401.5</v>
      </c>
      <c r="F469" s="52">
        <f>F470+F472+F474+F475</f>
        <v>56055.199999999997</v>
      </c>
      <c r="G469" s="52">
        <f>G470+G472+G474+G475</f>
        <v>56055.199999999997</v>
      </c>
      <c r="H469" s="52">
        <f>H470+H472+H474+H475</f>
        <v>5111.1000000000004</v>
      </c>
      <c r="I469" s="52">
        <f>I470+I472+I474+I475</f>
        <v>0</v>
      </c>
      <c r="J469" s="53">
        <f>H469/E469*100</f>
        <v>1273.0012453300126</v>
      </c>
      <c r="K469" s="53">
        <f>H469/F469*100</f>
        <v>9.1179765659564147</v>
      </c>
      <c r="L469" s="53">
        <f>H469/G469*100</f>
        <v>9.1179765659564147</v>
      </c>
    </row>
    <row r="470" spans="1:12" s="48" customFormat="1">
      <c r="A470" s="89"/>
      <c r="B470" s="81"/>
      <c r="C470" s="82"/>
      <c r="D470" s="55" t="s">
        <v>11</v>
      </c>
      <c r="E470" s="56">
        <v>401.5</v>
      </c>
      <c r="F470" s="56">
        <v>56055.199999999997</v>
      </c>
      <c r="G470" s="56">
        <v>56055.199999999997</v>
      </c>
      <c r="H470" s="56">
        <v>5111.1000000000004</v>
      </c>
      <c r="I470" s="56">
        <v>0</v>
      </c>
      <c r="J470" s="59">
        <f>H470/E470*100</f>
        <v>1273.0012453300126</v>
      </c>
      <c r="K470" s="59">
        <f>H470/F470*100</f>
        <v>9.1179765659564147</v>
      </c>
      <c r="L470" s="59">
        <f>H470/G470*100</f>
        <v>9.1179765659564147</v>
      </c>
    </row>
    <row r="471" spans="1:12" s="48" customFormat="1" ht="30">
      <c r="A471" s="89"/>
      <c r="B471" s="81"/>
      <c r="C471" s="82"/>
      <c r="D471" s="57" t="s">
        <v>12</v>
      </c>
      <c r="E471" s="56">
        <v>0</v>
      </c>
      <c r="F471" s="56">
        <v>0</v>
      </c>
      <c r="G471" s="59">
        <v>0</v>
      </c>
      <c r="H471" s="59">
        <v>0</v>
      </c>
      <c r="I471" s="59">
        <v>0</v>
      </c>
      <c r="J471" s="59">
        <v>0</v>
      </c>
      <c r="K471" s="59">
        <v>0</v>
      </c>
      <c r="L471" s="59">
        <v>0</v>
      </c>
    </row>
    <row r="472" spans="1:12" s="48" customFormat="1">
      <c r="A472" s="89"/>
      <c r="B472" s="81"/>
      <c r="C472" s="82"/>
      <c r="D472" s="55" t="s">
        <v>13</v>
      </c>
      <c r="E472" s="56">
        <v>0</v>
      </c>
      <c r="F472" s="56">
        <v>0</v>
      </c>
      <c r="G472" s="59">
        <v>0</v>
      </c>
      <c r="H472" s="59">
        <v>0</v>
      </c>
      <c r="I472" s="59">
        <v>0</v>
      </c>
      <c r="J472" s="59">
        <v>0</v>
      </c>
      <c r="K472" s="59">
        <v>0</v>
      </c>
      <c r="L472" s="59">
        <v>0</v>
      </c>
    </row>
    <row r="473" spans="1:12" s="48" customFormat="1" ht="30">
      <c r="A473" s="89"/>
      <c r="B473" s="81"/>
      <c r="C473" s="82"/>
      <c r="D473" s="57" t="s">
        <v>14</v>
      </c>
      <c r="E473" s="56">
        <v>0</v>
      </c>
      <c r="F473" s="56">
        <v>0</v>
      </c>
      <c r="G473" s="56">
        <v>0</v>
      </c>
      <c r="H473" s="56">
        <v>0</v>
      </c>
      <c r="I473" s="56">
        <v>0</v>
      </c>
      <c r="J473" s="56">
        <v>0</v>
      </c>
      <c r="K473" s="56">
        <v>0</v>
      </c>
      <c r="L473" s="56">
        <v>0</v>
      </c>
    </row>
    <row r="474" spans="1:12" s="48" customFormat="1">
      <c r="A474" s="89"/>
      <c r="B474" s="81"/>
      <c r="C474" s="82"/>
      <c r="D474" s="55" t="s">
        <v>15</v>
      </c>
      <c r="E474" s="56">
        <v>0</v>
      </c>
      <c r="F474" s="56">
        <v>0</v>
      </c>
      <c r="G474" s="59">
        <v>0</v>
      </c>
      <c r="H474" s="59">
        <v>0</v>
      </c>
      <c r="I474" s="59">
        <v>0</v>
      </c>
      <c r="J474" s="59">
        <v>0</v>
      </c>
      <c r="K474" s="59">
        <v>0</v>
      </c>
      <c r="L474" s="59">
        <v>0</v>
      </c>
    </row>
    <row r="475" spans="1:12" s="48" customFormat="1" ht="30">
      <c r="A475" s="89"/>
      <c r="B475" s="81"/>
      <c r="C475" s="82"/>
      <c r="D475" s="55" t="s">
        <v>19</v>
      </c>
      <c r="E475" s="56">
        <v>0</v>
      </c>
      <c r="F475" s="56">
        <v>0</v>
      </c>
      <c r="G475" s="59">
        <v>0</v>
      </c>
      <c r="H475" s="59">
        <v>0</v>
      </c>
      <c r="I475" s="59">
        <v>0</v>
      </c>
      <c r="J475" s="59">
        <v>0</v>
      </c>
      <c r="K475" s="59">
        <v>0</v>
      </c>
      <c r="L475" s="59">
        <v>0</v>
      </c>
    </row>
    <row r="476" spans="1:12" s="48" customFormat="1">
      <c r="A476" s="89"/>
      <c r="B476" s="81" t="s">
        <v>75</v>
      </c>
      <c r="C476" s="82" t="s">
        <v>36</v>
      </c>
      <c r="D476" s="51" t="s">
        <v>10</v>
      </c>
      <c r="E476" s="52">
        <f>E477+E479+E481+E482</f>
        <v>131.5</v>
      </c>
      <c r="F476" s="52">
        <f>F477+F479+F481+F482</f>
        <v>3090.4</v>
      </c>
      <c r="G476" s="52">
        <f>G477+G479+G481+G482</f>
        <v>3090.4</v>
      </c>
      <c r="H476" s="52">
        <f>H477+H479+H481+H482</f>
        <v>3090.4</v>
      </c>
      <c r="I476" s="52">
        <f>I477+I479+I481+I482</f>
        <v>0</v>
      </c>
      <c r="J476" s="53">
        <f>H476/E476*100</f>
        <v>2350.1140684410648</v>
      </c>
      <c r="K476" s="53">
        <f>H476/F476*100</f>
        <v>100</v>
      </c>
      <c r="L476" s="53">
        <f>H476/G476*100</f>
        <v>100</v>
      </c>
    </row>
    <row r="477" spans="1:12" s="48" customFormat="1">
      <c r="A477" s="89"/>
      <c r="B477" s="81"/>
      <c r="C477" s="82"/>
      <c r="D477" s="55" t="s">
        <v>11</v>
      </c>
      <c r="E477" s="56">
        <v>131.5</v>
      </c>
      <c r="F477" s="56">
        <v>3090.4</v>
      </c>
      <c r="G477" s="56">
        <v>3090.4</v>
      </c>
      <c r="H477" s="59">
        <v>3090.4</v>
      </c>
      <c r="I477" s="59">
        <v>0</v>
      </c>
      <c r="J477" s="59">
        <f>H477/E477*100</f>
        <v>2350.1140684410648</v>
      </c>
      <c r="K477" s="59">
        <f>H477/F477*100</f>
        <v>100</v>
      </c>
      <c r="L477" s="59">
        <f>H477/G477*100</f>
        <v>100</v>
      </c>
    </row>
    <row r="478" spans="1:12" s="48" customFormat="1" ht="30">
      <c r="A478" s="89"/>
      <c r="B478" s="81"/>
      <c r="C478" s="82"/>
      <c r="D478" s="57" t="s">
        <v>12</v>
      </c>
      <c r="E478" s="56">
        <v>0</v>
      </c>
      <c r="F478" s="56">
        <v>0</v>
      </c>
      <c r="G478" s="59">
        <v>0</v>
      </c>
      <c r="H478" s="59">
        <v>0</v>
      </c>
      <c r="I478" s="59">
        <v>0</v>
      </c>
      <c r="J478" s="59">
        <v>0</v>
      </c>
      <c r="K478" s="59">
        <v>0</v>
      </c>
      <c r="L478" s="59">
        <v>0</v>
      </c>
    </row>
    <row r="479" spans="1:12" s="48" customFormat="1">
      <c r="A479" s="89"/>
      <c r="B479" s="81"/>
      <c r="C479" s="82"/>
      <c r="D479" s="55" t="s">
        <v>13</v>
      </c>
      <c r="E479" s="56">
        <v>0</v>
      </c>
      <c r="F479" s="56">
        <v>0</v>
      </c>
      <c r="G479" s="59">
        <v>0</v>
      </c>
      <c r="H479" s="59">
        <v>0</v>
      </c>
      <c r="I479" s="59">
        <v>0</v>
      </c>
      <c r="J479" s="59">
        <v>0</v>
      </c>
      <c r="K479" s="59">
        <v>0</v>
      </c>
      <c r="L479" s="59">
        <v>0</v>
      </c>
    </row>
    <row r="480" spans="1:12" s="48" customFormat="1" ht="30">
      <c r="A480" s="89"/>
      <c r="B480" s="81"/>
      <c r="C480" s="82"/>
      <c r="D480" s="57" t="s">
        <v>14</v>
      </c>
      <c r="E480" s="56">
        <v>0</v>
      </c>
      <c r="F480" s="56">
        <v>0</v>
      </c>
      <c r="G480" s="56">
        <v>0</v>
      </c>
      <c r="H480" s="56">
        <v>0</v>
      </c>
      <c r="I480" s="56">
        <v>0</v>
      </c>
      <c r="J480" s="56">
        <v>0</v>
      </c>
      <c r="K480" s="56">
        <v>0</v>
      </c>
      <c r="L480" s="56">
        <v>0</v>
      </c>
    </row>
    <row r="481" spans="1:12" s="48" customFormat="1">
      <c r="A481" s="89"/>
      <c r="B481" s="81"/>
      <c r="C481" s="82"/>
      <c r="D481" s="55" t="s">
        <v>15</v>
      </c>
      <c r="E481" s="56">
        <v>0</v>
      </c>
      <c r="F481" s="56">
        <v>0</v>
      </c>
      <c r="G481" s="59">
        <v>0</v>
      </c>
      <c r="H481" s="59">
        <v>0</v>
      </c>
      <c r="I481" s="59">
        <v>0</v>
      </c>
      <c r="J481" s="59">
        <v>0</v>
      </c>
      <c r="K481" s="59">
        <v>0</v>
      </c>
      <c r="L481" s="59">
        <v>0</v>
      </c>
    </row>
    <row r="482" spans="1:12" s="48" customFormat="1" ht="30">
      <c r="A482" s="89"/>
      <c r="B482" s="81"/>
      <c r="C482" s="82"/>
      <c r="D482" s="55" t="s">
        <v>19</v>
      </c>
      <c r="E482" s="56">
        <v>0</v>
      </c>
      <c r="F482" s="56">
        <v>0</v>
      </c>
      <c r="G482" s="59">
        <v>0</v>
      </c>
      <c r="H482" s="59">
        <v>0</v>
      </c>
      <c r="I482" s="59">
        <v>0</v>
      </c>
      <c r="J482" s="59">
        <v>0</v>
      </c>
      <c r="K482" s="59">
        <v>0</v>
      </c>
      <c r="L482" s="59">
        <v>0</v>
      </c>
    </row>
    <row r="483" spans="1:12" s="48" customFormat="1">
      <c r="A483" s="67"/>
      <c r="B483" s="81" t="s">
        <v>76</v>
      </c>
      <c r="C483" s="82" t="s">
        <v>36</v>
      </c>
      <c r="D483" s="51" t="s">
        <v>10</v>
      </c>
      <c r="E483" s="52">
        <f>E484+E486+E488+E489</f>
        <v>1550</v>
      </c>
      <c r="F483" s="52">
        <f>F484+F486+F488+F489</f>
        <v>1550</v>
      </c>
      <c r="G483" s="52">
        <f>G484+G486+G488+G489</f>
        <v>1550</v>
      </c>
      <c r="H483" s="52">
        <f>H484+H486+H488+H489</f>
        <v>1527.5</v>
      </c>
      <c r="I483" s="52">
        <f>I484+I486+I488+I489</f>
        <v>0</v>
      </c>
      <c r="J483" s="53">
        <f>H483/E483*100</f>
        <v>98.548387096774192</v>
      </c>
      <c r="K483" s="53">
        <f t="shared" ref="K483:K484" si="84">I483/F483*100</f>
        <v>0</v>
      </c>
      <c r="L483" s="53">
        <f>H483/G483*100</f>
        <v>98.548387096774192</v>
      </c>
    </row>
    <row r="484" spans="1:12" s="48" customFormat="1">
      <c r="A484" s="67"/>
      <c r="B484" s="81"/>
      <c r="C484" s="82"/>
      <c r="D484" s="55" t="s">
        <v>11</v>
      </c>
      <c r="E484" s="56">
        <v>1550</v>
      </c>
      <c r="F484" s="56">
        <v>1550</v>
      </c>
      <c r="G484" s="56">
        <v>1550</v>
      </c>
      <c r="H484" s="59">
        <v>1527.5</v>
      </c>
      <c r="I484" s="59">
        <v>0</v>
      </c>
      <c r="J484" s="59">
        <f>H484/E484*100</f>
        <v>98.548387096774192</v>
      </c>
      <c r="K484" s="59">
        <f t="shared" si="84"/>
        <v>0</v>
      </c>
      <c r="L484" s="59">
        <f>H484/G484*100</f>
        <v>98.548387096774192</v>
      </c>
    </row>
    <row r="485" spans="1:12" s="48" customFormat="1" ht="30">
      <c r="A485" s="67"/>
      <c r="B485" s="81"/>
      <c r="C485" s="82"/>
      <c r="D485" s="57" t="s">
        <v>12</v>
      </c>
      <c r="E485" s="56">
        <v>0</v>
      </c>
      <c r="F485" s="56">
        <v>0</v>
      </c>
      <c r="G485" s="59">
        <v>0</v>
      </c>
      <c r="H485" s="59">
        <v>0</v>
      </c>
      <c r="I485" s="59">
        <v>0</v>
      </c>
      <c r="J485" s="59">
        <v>0</v>
      </c>
      <c r="K485" s="59">
        <v>0</v>
      </c>
      <c r="L485" s="59">
        <v>0</v>
      </c>
    </row>
    <row r="486" spans="1:12" s="48" customFormat="1">
      <c r="A486" s="67"/>
      <c r="B486" s="81"/>
      <c r="C486" s="82"/>
      <c r="D486" s="55" t="s">
        <v>13</v>
      </c>
      <c r="E486" s="56">
        <v>0</v>
      </c>
      <c r="F486" s="56">
        <v>0</v>
      </c>
      <c r="G486" s="59">
        <v>0</v>
      </c>
      <c r="H486" s="59">
        <v>0</v>
      </c>
      <c r="I486" s="59">
        <v>0</v>
      </c>
      <c r="J486" s="59">
        <v>0</v>
      </c>
      <c r="K486" s="59">
        <v>0</v>
      </c>
      <c r="L486" s="59">
        <v>0</v>
      </c>
    </row>
    <row r="487" spans="1:12" s="48" customFormat="1" ht="30">
      <c r="A487" s="67"/>
      <c r="B487" s="81"/>
      <c r="C487" s="82"/>
      <c r="D487" s="57" t="s">
        <v>14</v>
      </c>
      <c r="E487" s="56">
        <v>0</v>
      </c>
      <c r="F487" s="56">
        <v>0</v>
      </c>
      <c r="G487" s="56">
        <v>0</v>
      </c>
      <c r="H487" s="56">
        <v>0</v>
      </c>
      <c r="I487" s="56">
        <v>0</v>
      </c>
      <c r="J487" s="56">
        <v>0</v>
      </c>
      <c r="K487" s="56">
        <v>0</v>
      </c>
      <c r="L487" s="56">
        <v>0</v>
      </c>
    </row>
    <row r="488" spans="1:12" s="48" customFormat="1">
      <c r="A488" s="67"/>
      <c r="B488" s="81"/>
      <c r="C488" s="82"/>
      <c r="D488" s="55" t="s">
        <v>15</v>
      </c>
      <c r="E488" s="56">
        <v>0</v>
      </c>
      <c r="F488" s="56">
        <v>0</v>
      </c>
      <c r="G488" s="59">
        <v>0</v>
      </c>
      <c r="H488" s="59">
        <v>0</v>
      </c>
      <c r="I488" s="59">
        <v>0</v>
      </c>
      <c r="J488" s="59">
        <v>0</v>
      </c>
      <c r="K488" s="59">
        <v>0</v>
      </c>
      <c r="L488" s="59">
        <v>0</v>
      </c>
    </row>
    <row r="489" spans="1:12" s="48" customFormat="1" ht="30">
      <c r="A489" s="67"/>
      <c r="B489" s="81"/>
      <c r="C489" s="82"/>
      <c r="D489" s="55" t="s">
        <v>19</v>
      </c>
      <c r="E489" s="56">
        <v>0</v>
      </c>
      <c r="F489" s="56">
        <v>0</v>
      </c>
      <c r="G489" s="59">
        <v>0</v>
      </c>
      <c r="H489" s="59">
        <v>0</v>
      </c>
      <c r="I489" s="59">
        <v>0</v>
      </c>
      <c r="J489" s="59">
        <v>0</v>
      </c>
      <c r="K489" s="59">
        <v>0</v>
      </c>
      <c r="L489" s="59">
        <v>0</v>
      </c>
    </row>
    <row r="490" spans="1:12" s="48" customFormat="1">
      <c r="A490" s="67"/>
      <c r="B490" s="81" t="s">
        <v>77</v>
      </c>
      <c r="C490" s="82" t="s">
        <v>36</v>
      </c>
      <c r="D490" s="51" t="s">
        <v>10</v>
      </c>
      <c r="E490" s="52">
        <f>E491+E493+E495+E496</f>
        <v>2189.6</v>
      </c>
      <c r="F490" s="52">
        <f>F491+F493+F495+F496</f>
        <v>2604.4</v>
      </c>
      <c r="G490" s="52">
        <f>G491+G493+G495+G496</f>
        <v>2604.4</v>
      </c>
      <c r="H490" s="52">
        <f>H491+H493+H495+H496</f>
        <v>1347.3</v>
      </c>
      <c r="I490" s="52">
        <f>I491+I493+I495+I496</f>
        <v>0</v>
      </c>
      <c r="J490" s="53">
        <f>H490/E490*100</f>
        <v>61.531786627694551</v>
      </c>
      <c r="K490" s="53">
        <f>H490/F490*100</f>
        <v>51.731684841038238</v>
      </c>
      <c r="L490" s="53">
        <f>H490/G490*100</f>
        <v>51.731684841038238</v>
      </c>
    </row>
    <row r="491" spans="1:12" s="48" customFormat="1">
      <c r="A491" s="67"/>
      <c r="B491" s="81"/>
      <c r="C491" s="82"/>
      <c r="D491" s="55" t="s">
        <v>11</v>
      </c>
      <c r="E491" s="56">
        <v>2189.6</v>
      </c>
      <c r="F491" s="56">
        <v>2604.4</v>
      </c>
      <c r="G491" s="56">
        <v>2604.4</v>
      </c>
      <c r="H491" s="56">
        <v>1347.3</v>
      </c>
      <c r="I491" s="56">
        <v>0</v>
      </c>
      <c r="J491" s="59">
        <f>H491/E491*100</f>
        <v>61.531786627694551</v>
      </c>
      <c r="K491" s="59">
        <f>H491/F491*100</f>
        <v>51.731684841038238</v>
      </c>
      <c r="L491" s="59">
        <f>H491/G491*100</f>
        <v>51.731684841038238</v>
      </c>
    </row>
    <row r="492" spans="1:12" s="48" customFormat="1" ht="30">
      <c r="A492" s="67"/>
      <c r="B492" s="81"/>
      <c r="C492" s="82"/>
      <c r="D492" s="57" t="s">
        <v>12</v>
      </c>
      <c r="E492" s="56">
        <v>0</v>
      </c>
      <c r="F492" s="56">
        <v>0</v>
      </c>
      <c r="G492" s="59">
        <v>0</v>
      </c>
      <c r="H492" s="59">
        <v>0</v>
      </c>
      <c r="I492" s="59">
        <v>0</v>
      </c>
      <c r="J492" s="59">
        <v>0</v>
      </c>
      <c r="K492" s="59">
        <v>0</v>
      </c>
      <c r="L492" s="59">
        <v>0</v>
      </c>
    </row>
    <row r="493" spans="1:12" s="48" customFormat="1">
      <c r="A493" s="67"/>
      <c r="B493" s="81"/>
      <c r="C493" s="82"/>
      <c r="D493" s="55" t="s">
        <v>13</v>
      </c>
      <c r="E493" s="56">
        <v>0</v>
      </c>
      <c r="F493" s="56">
        <v>0</v>
      </c>
      <c r="G493" s="59">
        <v>0</v>
      </c>
      <c r="H493" s="59">
        <v>0</v>
      </c>
      <c r="I493" s="59">
        <v>0</v>
      </c>
      <c r="J493" s="59">
        <v>0</v>
      </c>
      <c r="K493" s="59">
        <v>0</v>
      </c>
      <c r="L493" s="59">
        <v>0</v>
      </c>
    </row>
    <row r="494" spans="1:12" s="48" customFormat="1" ht="30">
      <c r="A494" s="67"/>
      <c r="B494" s="81"/>
      <c r="C494" s="82"/>
      <c r="D494" s="57" t="s">
        <v>14</v>
      </c>
      <c r="E494" s="56">
        <v>0</v>
      </c>
      <c r="F494" s="56">
        <v>0</v>
      </c>
      <c r="G494" s="56">
        <v>0</v>
      </c>
      <c r="H494" s="56">
        <v>0</v>
      </c>
      <c r="I494" s="56">
        <v>0</v>
      </c>
      <c r="J494" s="56">
        <v>0</v>
      </c>
      <c r="K494" s="56">
        <v>0</v>
      </c>
      <c r="L494" s="56">
        <v>0</v>
      </c>
    </row>
    <row r="495" spans="1:12" s="48" customFormat="1">
      <c r="A495" s="67"/>
      <c r="B495" s="81"/>
      <c r="C495" s="82"/>
      <c r="D495" s="55" t="s">
        <v>15</v>
      </c>
      <c r="E495" s="56">
        <v>0</v>
      </c>
      <c r="F495" s="56">
        <v>0</v>
      </c>
      <c r="G495" s="59">
        <v>0</v>
      </c>
      <c r="H495" s="59">
        <v>0</v>
      </c>
      <c r="I495" s="59">
        <v>0</v>
      </c>
      <c r="J495" s="59">
        <v>0</v>
      </c>
      <c r="K495" s="59">
        <v>0</v>
      </c>
      <c r="L495" s="59">
        <v>0</v>
      </c>
    </row>
    <row r="496" spans="1:12" s="48" customFormat="1" ht="30">
      <c r="A496" s="67"/>
      <c r="B496" s="81"/>
      <c r="C496" s="82"/>
      <c r="D496" s="55" t="s">
        <v>19</v>
      </c>
      <c r="E496" s="56">
        <v>0</v>
      </c>
      <c r="F496" s="56">
        <v>0</v>
      </c>
      <c r="G496" s="59">
        <v>0</v>
      </c>
      <c r="H496" s="59">
        <v>0</v>
      </c>
      <c r="I496" s="59">
        <v>0</v>
      </c>
      <c r="J496" s="59">
        <v>0</v>
      </c>
      <c r="K496" s="59">
        <v>0</v>
      </c>
      <c r="L496" s="59">
        <v>0</v>
      </c>
    </row>
    <row r="497" spans="1:12" s="48" customFormat="1">
      <c r="A497" s="67"/>
      <c r="B497" s="81" t="s">
        <v>78</v>
      </c>
      <c r="C497" s="82" t="s">
        <v>36</v>
      </c>
      <c r="D497" s="51" t="s">
        <v>10</v>
      </c>
      <c r="E497" s="52">
        <f>E498+E500+E502+E503</f>
        <v>348.3</v>
      </c>
      <c r="F497" s="52">
        <f>F498+F500+F502+F503</f>
        <v>348.3</v>
      </c>
      <c r="G497" s="52">
        <f>G498+G500+G502+G503</f>
        <v>348.3</v>
      </c>
      <c r="H497" s="52">
        <f>H498+H500+H502+H503</f>
        <v>0</v>
      </c>
      <c r="I497" s="52">
        <f>I498+I500+I502+I503</f>
        <v>0</v>
      </c>
      <c r="J497" s="59">
        <f>H497/E497*100</f>
        <v>0</v>
      </c>
      <c r="K497" s="59">
        <f t="shared" ref="K497:K498" si="85">I497/F497*100</f>
        <v>0</v>
      </c>
      <c r="L497" s="59">
        <f>H497/G497*100</f>
        <v>0</v>
      </c>
    </row>
    <row r="498" spans="1:12" s="48" customFormat="1">
      <c r="A498" s="67"/>
      <c r="B498" s="81"/>
      <c r="C498" s="82"/>
      <c r="D498" s="55" t="s">
        <v>11</v>
      </c>
      <c r="E498" s="56">
        <v>348.3</v>
      </c>
      <c r="F498" s="56">
        <v>348.3</v>
      </c>
      <c r="G498" s="56">
        <v>348.3</v>
      </c>
      <c r="H498" s="56">
        <v>0</v>
      </c>
      <c r="I498" s="56">
        <v>0</v>
      </c>
      <c r="J498" s="59">
        <f>H498/E498*100</f>
        <v>0</v>
      </c>
      <c r="K498" s="59">
        <f t="shared" si="85"/>
        <v>0</v>
      </c>
      <c r="L498" s="59">
        <f>H498/G498*100</f>
        <v>0</v>
      </c>
    </row>
    <row r="499" spans="1:12" s="48" customFormat="1" ht="30">
      <c r="A499" s="67"/>
      <c r="B499" s="81"/>
      <c r="C499" s="82"/>
      <c r="D499" s="57" t="s">
        <v>12</v>
      </c>
      <c r="E499" s="56">
        <v>0</v>
      </c>
      <c r="F499" s="56">
        <v>0</v>
      </c>
      <c r="G499" s="59">
        <v>0</v>
      </c>
      <c r="H499" s="59">
        <v>0</v>
      </c>
      <c r="I499" s="59">
        <v>0</v>
      </c>
      <c r="J499" s="59">
        <v>0</v>
      </c>
      <c r="K499" s="59">
        <v>0</v>
      </c>
      <c r="L499" s="59">
        <v>0</v>
      </c>
    </row>
    <row r="500" spans="1:12" s="48" customFormat="1">
      <c r="A500" s="67"/>
      <c r="B500" s="81"/>
      <c r="C500" s="82"/>
      <c r="D500" s="55" t="s">
        <v>13</v>
      </c>
      <c r="E500" s="56">
        <v>0</v>
      </c>
      <c r="F500" s="56">
        <v>0</v>
      </c>
      <c r="G500" s="59">
        <v>0</v>
      </c>
      <c r="H500" s="59">
        <v>0</v>
      </c>
      <c r="I500" s="59">
        <v>0</v>
      </c>
      <c r="J500" s="59">
        <v>0</v>
      </c>
      <c r="K500" s="59">
        <v>0</v>
      </c>
      <c r="L500" s="59">
        <v>0</v>
      </c>
    </row>
    <row r="501" spans="1:12" s="48" customFormat="1" ht="30">
      <c r="A501" s="67"/>
      <c r="B501" s="81"/>
      <c r="C501" s="82"/>
      <c r="D501" s="57" t="s">
        <v>14</v>
      </c>
      <c r="E501" s="56">
        <v>0</v>
      </c>
      <c r="F501" s="56">
        <v>0</v>
      </c>
      <c r="G501" s="56">
        <v>0</v>
      </c>
      <c r="H501" s="56">
        <v>0</v>
      </c>
      <c r="I501" s="56">
        <v>0</v>
      </c>
      <c r="J501" s="56">
        <v>0</v>
      </c>
      <c r="K501" s="56">
        <v>0</v>
      </c>
      <c r="L501" s="56">
        <v>0</v>
      </c>
    </row>
    <row r="502" spans="1:12" s="48" customFormat="1">
      <c r="A502" s="67"/>
      <c r="B502" s="81"/>
      <c r="C502" s="82"/>
      <c r="D502" s="55" t="s">
        <v>15</v>
      </c>
      <c r="E502" s="56">
        <v>0</v>
      </c>
      <c r="F502" s="56">
        <v>0</v>
      </c>
      <c r="G502" s="59">
        <v>0</v>
      </c>
      <c r="H502" s="59">
        <v>0</v>
      </c>
      <c r="I502" s="59">
        <v>0</v>
      </c>
      <c r="J502" s="59">
        <v>0</v>
      </c>
      <c r="K502" s="59">
        <v>0</v>
      </c>
      <c r="L502" s="59">
        <v>0</v>
      </c>
    </row>
    <row r="503" spans="1:12" s="48" customFormat="1" ht="30">
      <c r="A503" s="67"/>
      <c r="B503" s="81"/>
      <c r="C503" s="82"/>
      <c r="D503" s="55" t="s">
        <v>19</v>
      </c>
      <c r="E503" s="56">
        <v>0</v>
      </c>
      <c r="F503" s="56">
        <v>0</v>
      </c>
      <c r="G503" s="59">
        <v>0</v>
      </c>
      <c r="H503" s="59">
        <v>0</v>
      </c>
      <c r="I503" s="59">
        <v>0</v>
      </c>
      <c r="J503" s="59">
        <v>0</v>
      </c>
      <c r="K503" s="59">
        <v>0</v>
      </c>
      <c r="L503" s="59">
        <v>0</v>
      </c>
    </row>
    <row r="504" spans="1:12" s="48" customFormat="1">
      <c r="A504" s="88"/>
      <c r="B504" s="68" t="s">
        <v>79</v>
      </c>
      <c r="C504" s="82" t="s">
        <v>36</v>
      </c>
      <c r="D504" s="51" t="s">
        <v>10</v>
      </c>
      <c r="E504" s="52">
        <f>E505+E507+E509+E510</f>
        <v>1230</v>
      </c>
      <c r="F504" s="52">
        <f>F505+F507+F509+F510</f>
        <v>1230</v>
      </c>
      <c r="G504" s="52">
        <f>G505+G507+G509+G510</f>
        <v>1230</v>
      </c>
      <c r="H504" s="52">
        <f>H505+H507+H509+H510</f>
        <v>830</v>
      </c>
      <c r="I504" s="52">
        <f>I505+I507+I509+I510</f>
        <v>0</v>
      </c>
      <c r="J504" s="53">
        <f>H504/E504*100</f>
        <v>67.479674796747972</v>
      </c>
      <c r="K504" s="53">
        <f>H504/F504*100</f>
        <v>67.479674796747972</v>
      </c>
      <c r="L504" s="53">
        <f>H504/G504*100</f>
        <v>67.479674796747972</v>
      </c>
    </row>
    <row r="505" spans="1:12" s="48" customFormat="1">
      <c r="A505" s="88"/>
      <c r="B505" s="68"/>
      <c r="C505" s="82"/>
      <c r="D505" s="55" t="s">
        <v>11</v>
      </c>
      <c r="E505" s="56">
        <f>E512+E519+E526</f>
        <v>1230</v>
      </c>
      <c r="F505" s="56">
        <f t="shared" ref="F505:I505" si="86">F512+F519+F526</f>
        <v>1230</v>
      </c>
      <c r="G505" s="56">
        <f t="shared" si="86"/>
        <v>1230</v>
      </c>
      <c r="H505" s="56">
        <f>H512+H519+H526</f>
        <v>830</v>
      </c>
      <c r="I505" s="56">
        <f t="shared" si="86"/>
        <v>0</v>
      </c>
      <c r="J505" s="59">
        <f>H505/E505*100</f>
        <v>67.479674796747972</v>
      </c>
      <c r="K505" s="59">
        <f>H505/F505*100</f>
        <v>67.479674796747972</v>
      </c>
      <c r="L505" s="59">
        <f>H505/G505*100</f>
        <v>67.479674796747972</v>
      </c>
    </row>
    <row r="506" spans="1:12" s="48" customFormat="1" ht="30">
      <c r="A506" s="88"/>
      <c r="B506" s="68"/>
      <c r="C506" s="82"/>
      <c r="D506" s="57" t="s">
        <v>12</v>
      </c>
      <c r="E506" s="56">
        <f t="shared" ref="E506:L507" si="87">E513</f>
        <v>0</v>
      </c>
      <c r="F506" s="56">
        <f t="shared" si="87"/>
        <v>0</v>
      </c>
      <c r="G506" s="56">
        <f t="shared" si="87"/>
        <v>0</v>
      </c>
      <c r="H506" s="56">
        <f t="shared" si="87"/>
        <v>0</v>
      </c>
      <c r="I506" s="56">
        <f t="shared" si="87"/>
        <v>0</v>
      </c>
      <c r="J506" s="56">
        <f t="shared" si="87"/>
        <v>0</v>
      </c>
      <c r="K506" s="56">
        <f t="shared" si="87"/>
        <v>0</v>
      </c>
      <c r="L506" s="56">
        <f t="shared" si="87"/>
        <v>0</v>
      </c>
    </row>
    <row r="507" spans="1:12" s="48" customFormat="1">
      <c r="A507" s="88"/>
      <c r="B507" s="68"/>
      <c r="C507" s="82"/>
      <c r="D507" s="55" t="s">
        <v>13</v>
      </c>
      <c r="E507" s="56">
        <f>E514</f>
        <v>0</v>
      </c>
      <c r="F507" s="56">
        <f t="shared" si="87"/>
        <v>0</v>
      </c>
      <c r="G507" s="56">
        <f t="shared" si="87"/>
        <v>0</v>
      </c>
      <c r="H507" s="56">
        <f t="shared" si="87"/>
        <v>0</v>
      </c>
      <c r="I507" s="56">
        <f t="shared" si="87"/>
        <v>0</v>
      </c>
      <c r="J507" s="56">
        <f t="shared" si="87"/>
        <v>0</v>
      </c>
      <c r="K507" s="56">
        <f t="shared" si="87"/>
        <v>0</v>
      </c>
      <c r="L507" s="56">
        <f t="shared" si="87"/>
        <v>0</v>
      </c>
    </row>
    <row r="508" spans="1:12" s="48" customFormat="1" ht="30">
      <c r="A508" s="88"/>
      <c r="B508" s="68"/>
      <c r="C508" s="82"/>
      <c r="D508" s="57" t="s">
        <v>14</v>
      </c>
      <c r="E508" s="56">
        <v>0</v>
      </c>
      <c r="F508" s="56">
        <v>0</v>
      </c>
      <c r="G508" s="56">
        <v>0</v>
      </c>
      <c r="H508" s="56">
        <v>0</v>
      </c>
      <c r="I508" s="56">
        <v>0</v>
      </c>
      <c r="J508" s="56">
        <v>0</v>
      </c>
      <c r="K508" s="56">
        <v>0</v>
      </c>
      <c r="L508" s="56">
        <v>0</v>
      </c>
    </row>
    <row r="509" spans="1:12" s="48" customFormat="1">
      <c r="A509" s="88"/>
      <c r="B509" s="68"/>
      <c r="C509" s="82"/>
      <c r="D509" s="55" t="s">
        <v>15</v>
      </c>
      <c r="E509" s="56">
        <f>E516</f>
        <v>0</v>
      </c>
      <c r="F509" s="56">
        <f t="shared" ref="F509:L510" si="88">F516</f>
        <v>0</v>
      </c>
      <c r="G509" s="56">
        <f t="shared" si="88"/>
        <v>0</v>
      </c>
      <c r="H509" s="56">
        <f t="shared" si="88"/>
        <v>0</v>
      </c>
      <c r="I509" s="56">
        <f t="shared" si="88"/>
        <v>0</v>
      </c>
      <c r="J509" s="56">
        <f t="shared" si="88"/>
        <v>0</v>
      </c>
      <c r="K509" s="56">
        <f t="shared" si="88"/>
        <v>0</v>
      </c>
      <c r="L509" s="56">
        <f t="shared" si="88"/>
        <v>0</v>
      </c>
    </row>
    <row r="510" spans="1:12" s="48" customFormat="1" ht="30">
      <c r="A510" s="88"/>
      <c r="B510" s="68"/>
      <c r="C510" s="82"/>
      <c r="D510" s="55" t="s">
        <v>19</v>
      </c>
      <c r="E510" s="56">
        <f>E517</f>
        <v>0</v>
      </c>
      <c r="F510" s="56">
        <f t="shared" si="88"/>
        <v>0</v>
      </c>
      <c r="G510" s="56">
        <f t="shared" si="88"/>
        <v>0</v>
      </c>
      <c r="H510" s="56">
        <f t="shared" si="88"/>
        <v>0</v>
      </c>
      <c r="I510" s="56">
        <f t="shared" si="88"/>
        <v>0</v>
      </c>
      <c r="J510" s="56">
        <f t="shared" si="88"/>
        <v>0</v>
      </c>
      <c r="K510" s="56">
        <f t="shared" si="88"/>
        <v>0</v>
      </c>
      <c r="L510" s="56">
        <f t="shared" si="88"/>
        <v>0</v>
      </c>
    </row>
    <row r="511" spans="1:12" s="48" customFormat="1">
      <c r="A511" s="89"/>
      <c r="B511" s="81" t="s">
        <v>80</v>
      </c>
      <c r="C511" s="82" t="s">
        <v>36</v>
      </c>
      <c r="D511" s="51" t="s">
        <v>10</v>
      </c>
      <c r="E511" s="52">
        <f>E512+E514+E516+E517</f>
        <v>530</v>
      </c>
      <c r="F511" s="52">
        <f>F512+F514+F516+F517</f>
        <v>530</v>
      </c>
      <c r="G511" s="52">
        <f>G512+G514+G516+G517</f>
        <v>530</v>
      </c>
      <c r="H511" s="52">
        <f>H512+H514+H516+H517</f>
        <v>530</v>
      </c>
      <c r="I511" s="52">
        <f>I512+I514+I516+I517</f>
        <v>0</v>
      </c>
      <c r="J511" s="53">
        <f>H511/E511*100</f>
        <v>100</v>
      </c>
      <c r="K511" s="53">
        <f>H511/F511*100</f>
        <v>100</v>
      </c>
      <c r="L511" s="53">
        <f>H511/G511*100</f>
        <v>100</v>
      </c>
    </row>
    <row r="512" spans="1:12" s="48" customFormat="1">
      <c r="A512" s="89"/>
      <c r="B512" s="81"/>
      <c r="C512" s="82"/>
      <c r="D512" s="55" t="s">
        <v>11</v>
      </c>
      <c r="E512" s="56">
        <v>530</v>
      </c>
      <c r="F512" s="56">
        <v>530</v>
      </c>
      <c r="G512" s="56">
        <v>530</v>
      </c>
      <c r="H512" s="56">
        <v>530</v>
      </c>
      <c r="I512" s="56">
        <v>0</v>
      </c>
      <c r="J512" s="59">
        <f>H512/E512*100</f>
        <v>100</v>
      </c>
      <c r="K512" s="59">
        <f>H512/F512*100</f>
        <v>100</v>
      </c>
      <c r="L512" s="59">
        <f>H512/G512*100</f>
        <v>100</v>
      </c>
    </row>
    <row r="513" spans="1:12" s="48" customFormat="1" ht="30">
      <c r="A513" s="89"/>
      <c r="B513" s="81"/>
      <c r="C513" s="82"/>
      <c r="D513" s="57" t="s">
        <v>12</v>
      </c>
      <c r="E513" s="56">
        <v>0</v>
      </c>
      <c r="F513" s="56">
        <v>0</v>
      </c>
      <c r="G513" s="59">
        <v>0</v>
      </c>
      <c r="H513" s="59">
        <v>0</v>
      </c>
      <c r="I513" s="59">
        <v>0</v>
      </c>
      <c r="J513" s="59">
        <v>0</v>
      </c>
      <c r="K513" s="59">
        <v>0</v>
      </c>
      <c r="L513" s="59">
        <v>0</v>
      </c>
    </row>
    <row r="514" spans="1:12" s="48" customFormat="1">
      <c r="A514" s="89"/>
      <c r="B514" s="81"/>
      <c r="C514" s="82"/>
      <c r="D514" s="55" t="s">
        <v>13</v>
      </c>
      <c r="E514" s="56">
        <v>0</v>
      </c>
      <c r="F514" s="56">
        <v>0</v>
      </c>
      <c r="G514" s="59">
        <v>0</v>
      </c>
      <c r="H514" s="59">
        <v>0</v>
      </c>
      <c r="I514" s="59">
        <v>0</v>
      </c>
      <c r="J514" s="59">
        <v>0</v>
      </c>
      <c r="K514" s="59">
        <v>0</v>
      </c>
      <c r="L514" s="59">
        <v>0</v>
      </c>
    </row>
    <row r="515" spans="1:12" s="48" customFormat="1" ht="30">
      <c r="A515" s="89"/>
      <c r="B515" s="81"/>
      <c r="C515" s="82"/>
      <c r="D515" s="57" t="s">
        <v>14</v>
      </c>
      <c r="E515" s="56">
        <v>0</v>
      </c>
      <c r="F515" s="56">
        <v>0</v>
      </c>
      <c r="G515" s="56">
        <v>0</v>
      </c>
      <c r="H515" s="56">
        <v>0</v>
      </c>
      <c r="I515" s="56">
        <v>0</v>
      </c>
      <c r="J515" s="56">
        <v>0</v>
      </c>
      <c r="K515" s="56">
        <v>0</v>
      </c>
      <c r="L515" s="56">
        <v>0</v>
      </c>
    </row>
    <row r="516" spans="1:12" s="48" customFormat="1">
      <c r="A516" s="89"/>
      <c r="B516" s="81"/>
      <c r="C516" s="82"/>
      <c r="D516" s="55" t="s">
        <v>15</v>
      </c>
      <c r="E516" s="56">
        <v>0</v>
      </c>
      <c r="F516" s="56">
        <v>0</v>
      </c>
      <c r="G516" s="59">
        <v>0</v>
      </c>
      <c r="H516" s="59">
        <v>0</v>
      </c>
      <c r="I516" s="59">
        <v>0</v>
      </c>
      <c r="J516" s="59">
        <v>0</v>
      </c>
      <c r="K516" s="59">
        <v>0</v>
      </c>
      <c r="L516" s="59">
        <v>0</v>
      </c>
    </row>
    <row r="517" spans="1:12" s="48" customFormat="1" ht="30">
      <c r="A517" s="89"/>
      <c r="B517" s="81"/>
      <c r="C517" s="82"/>
      <c r="D517" s="55" t="s">
        <v>19</v>
      </c>
      <c r="E517" s="56">
        <v>0</v>
      </c>
      <c r="F517" s="56">
        <v>0</v>
      </c>
      <c r="G517" s="59">
        <v>0</v>
      </c>
      <c r="H517" s="59">
        <v>0</v>
      </c>
      <c r="I517" s="59">
        <v>0</v>
      </c>
      <c r="J517" s="59">
        <v>0</v>
      </c>
      <c r="K517" s="59">
        <v>0</v>
      </c>
      <c r="L517" s="59">
        <v>0</v>
      </c>
    </row>
    <row r="518" spans="1:12" s="48" customFormat="1">
      <c r="A518" s="67"/>
      <c r="B518" s="81" t="s">
        <v>81</v>
      </c>
      <c r="C518" s="82" t="s">
        <v>36</v>
      </c>
      <c r="D518" s="51" t="s">
        <v>10</v>
      </c>
      <c r="E518" s="52">
        <f>E519+E521+E523+E524</f>
        <v>300</v>
      </c>
      <c r="F518" s="52">
        <f>F519+F521+F523+F524</f>
        <v>300</v>
      </c>
      <c r="G518" s="52">
        <f>G519+G521+G523+G524</f>
        <v>300</v>
      </c>
      <c r="H518" s="52">
        <f>H519+H521+H523+H524</f>
        <v>300</v>
      </c>
      <c r="I518" s="52">
        <f>I519+I521+I523+I524</f>
        <v>0</v>
      </c>
      <c r="J518" s="53">
        <f>H518/E518*100</f>
        <v>100</v>
      </c>
      <c r="K518" s="53">
        <f>H518/F518*100</f>
        <v>100</v>
      </c>
      <c r="L518" s="53">
        <f>H518/G518*100</f>
        <v>100</v>
      </c>
    </row>
    <row r="519" spans="1:12" s="48" customFormat="1">
      <c r="A519" s="67"/>
      <c r="B519" s="81"/>
      <c r="C519" s="82"/>
      <c r="D519" s="55" t="s">
        <v>11</v>
      </c>
      <c r="E519" s="56">
        <v>300</v>
      </c>
      <c r="F519" s="56">
        <v>300</v>
      </c>
      <c r="G519" s="56">
        <v>300</v>
      </c>
      <c r="H519" s="56">
        <v>300</v>
      </c>
      <c r="I519" s="56">
        <v>0</v>
      </c>
      <c r="J519" s="59">
        <f>H519/E519*100</f>
        <v>100</v>
      </c>
      <c r="K519" s="59">
        <f>H519/F519*100</f>
        <v>100</v>
      </c>
      <c r="L519" s="59">
        <f>H519/G519*100</f>
        <v>100</v>
      </c>
    </row>
    <row r="520" spans="1:12" s="48" customFormat="1" ht="30">
      <c r="A520" s="67"/>
      <c r="B520" s="81"/>
      <c r="C520" s="82"/>
      <c r="D520" s="57" t="s">
        <v>12</v>
      </c>
      <c r="E520" s="56">
        <v>0</v>
      </c>
      <c r="F520" s="56">
        <v>0</v>
      </c>
      <c r="G520" s="59">
        <v>0</v>
      </c>
      <c r="H520" s="59">
        <v>0</v>
      </c>
      <c r="I520" s="59">
        <v>0</v>
      </c>
      <c r="J520" s="59">
        <v>0</v>
      </c>
      <c r="K520" s="59">
        <v>0</v>
      </c>
      <c r="L520" s="59">
        <v>0</v>
      </c>
    </row>
    <row r="521" spans="1:12" s="48" customFormat="1">
      <c r="A521" s="67"/>
      <c r="B521" s="81"/>
      <c r="C521" s="82"/>
      <c r="D521" s="55" t="s">
        <v>13</v>
      </c>
      <c r="E521" s="56">
        <v>0</v>
      </c>
      <c r="F521" s="56">
        <v>0</v>
      </c>
      <c r="G521" s="59">
        <v>0</v>
      </c>
      <c r="H521" s="59">
        <v>0</v>
      </c>
      <c r="I521" s="59">
        <v>0</v>
      </c>
      <c r="J521" s="59">
        <v>0</v>
      </c>
      <c r="K521" s="59">
        <v>0</v>
      </c>
      <c r="L521" s="59">
        <v>0</v>
      </c>
    </row>
    <row r="522" spans="1:12" s="48" customFormat="1" ht="30">
      <c r="A522" s="67"/>
      <c r="B522" s="81"/>
      <c r="C522" s="82"/>
      <c r="D522" s="57" t="s">
        <v>14</v>
      </c>
      <c r="E522" s="56">
        <v>0</v>
      </c>
      <c r="F522" s="56">
        <v>0</v>
      </c>
      <c r="G522" s="56">
        <v>0</v>
      </c>
      <c r="H522" s="56">
        <v>0</v>
      </c>
      <c r="I522" s="56">
        <v>0</v>
      </c>
      <c r="J522" s="56">
        <v>0</v>
      </c>
      <c r="K522" s="56">
        <v>0</v>
      </c>
      <c r="L522" s="56">
        <v>0</v>
      </c>
    </row>
    <row r="523" spans="1:12" s="48" customFormat="1">
      <c r="A523" s="67"/>
      <c r="B523" s="81"/>
      <c r="C523" s="82"/>
      <c r="D523" s="55" t="s">
        <v>15</v>
      </c>
      <c r="E523" s="56">
        <v>0</v>
      </c>
      <c r="F523" s="56">
        <v>0</v>
      </c>
      <c r="G523" s="59">
        <v>0</v>
      </c>
      <c r="H523" s="59">
        <v>0</v>
      </c>
      <c r="I523" s="59">
        <v>0</v>
      </c>
      <c r="J523" s="59">
        <v>0</v>
      </c>
      <c r="K523" s="59">
        <v>0</v>
      </c>
      <c r="L523" s="59">
        <v>0</v>
      </c>
    </row>
    <row r="524" spans="1:12" s="48" customFormat="1" ht="30">
      <c r="A524" s="67"/>
      <c r="B524" s="81"/>
      <c r="C524" s="82"/>
      <c r="D524" s="55" t="s">
        <v>19</v>
      </c>
      <c r="E524" s="56">
        <v>0</v>
      </c>
      <c r="F524" s="56">
        <v>0</v>
      </c>
      <c r="G524" s="59">
        <v>0</v>
      </c>
      <c r="H524" s="59">
        <v>0</v>
      </c>
      <c r="I524" s="59">
        <v>0</v>
      </c>
      <c r="J524" s="59">
        <v>0</v>
      </c>
      <c r="K524" s="59">
        <v>0</v>
      </c>
      <c r="L524" s="59">
        <v>0</v>
      </c>
    </row>
    <row r="525" spans="1:12" s="48" customFormat="1">
      <c r="A525" s="67"/>
      <c r="B525" s="81" t="s">
        <v>82</v>
      </c>
      <c r="C525" s="82" t="s">
        <v>36</v>
      </c>
      <c r="D525" s="51" t="s">
        <v>10</v>
      </c>
      <c r="E525" s="52">
        <f>E526+E528+E530+E531</f>
        <v>400</v>
      </c>
      <c r="F525" s="52">
        <f>F526+F528+F530+F531</f>
        <v>400</v>
      </c>
      <c r="G525" s="52">
        <f>G526+G528+G530+G531</f>
        <v>400</v>
      </c>
      <c r="H525" s="52">
        <f>H526+H528+H530+H531</f>
        <v>0</v>
      </c>
      <c r="I525" s="52">
        <f>I526+I528+I530+I531</f>
        <v>0</v>
      </c>
      <c r="J525" s="53">
        <f>H525/E525*100</f>
        <v>0</v>
      </c>
      <c r="K525" s="53">
        <f>H525/F525*100</f>
        <v>0</v>
      </c>
      <c r="L525" s="53">
        <f>H525/G525*100</f>
        <v>0</v>
      </c>
    </row>
    <row r="526" spans="1:12" s="48" customFormat="1">
      <c r="A526" s="67"/>
      <c r="B526" s="81"/>
      <c r="C526" s="82"/>
      <c r="D526" s="55" t="s">
        <v>11</v>
      </c>
      <c r="E526" s="56">
        <v>400</v>
      </c>
      <c r="F526" s="56">
        <v>400</v>
      </c>
      <c r="G526" s="56">
        <v>400</v>
      </c>
      <c r="H526" s="56">
        <v>0</v>
      </c>
      <c r="I526" s="56">
        <v>0</v>
      </c>
      <c r="J526" s="59">
        <f>H526/E526*100</f>
        <v>0</v>
      </c>
      <c r="K526" s="59">
        <f>H526/F526*100</f>
        <v>0</v>
      </c>
      <c r="L526" s="59">
        <f>H526/G526*100</f>
        <v>0</v>
      </c>
    </row>
    <row r="527" spans="1:12" s="48" customFormat="1" ht="30">
      <c r="A527" s="67"/>
      <c r="B527" s="81"/>
      <c r="C527" s="82"/>
      <c r="D527" s="57" t="s">
        <v>12</v>
      </c>
      <c r="E527" s="56">
        <v>0</v>
      </c>
      <c r="F527" s="56">
        <v>0</v>
      </c>
      <c r="G527" s="59">
        <v>0</v>
      </c>
      <c r="H527" s="59">
        <v>0</v>
      </c>
      <c r="I527" s="59">
        <v>0</v>
      </c>
      <c r="J527" s="59">
        <v>0</v>
      </c>
      <c r="K527" s="59">
        <v>0</v>
      </c>
      <c r="L527" s="59">
        <v>0</v>
      </c>
    </row>
    <row r="528" spans="1:12" s="48" customFormat="1">
      <c r="A528" s="67"/>
      <c r="B528" s="81"/>
      <c r="C528" s="82"/>
      <c r="D528" s="55" t="s">
        <v>13</v>
      </c>
      <c r="E528" s="56">
        <v>0</v>
      </c>
      <c r="F528" s="56">
        <v>0</v>
      </c>
      <c r="G528" s="59">
        <v>0</v>
      </c>
      <c r="H528" s="59">
        <v>0</v>
      </c>
      <c r="I528" s="59">
        <v>0</v>
      </c>
      <c r="J528" s="59">
        <v>0</v>
      </c>
      <c r="K528" s="59">
        <v>0</v>
      </c>
      <c r="L528" s="59">
        <v>0</v>
      </c>
    </row>
    <row r="529" spans="1:12" s="48" customFormat="1" ht="30">
      <c r="A529" s="67"/>
      <c r="B529" s="81"/>
      <c r="C529" s="82"/>
      <c r="D529" s="57" t="s">
        <v>14</v>
      </c>
      <c r="E529" s="56">
        <v>0</v>
      </c>
      <c r="F529" s="56">
        <v>0</v>
      </c>
      <c r="G529" s="56">
        <v>0</v>
      </c>
      <c r="H529" s="56">
        <v>0</v>
      </c>
      <c r="I529" s="56">
        <v>0</v>
      </c>
      <c r="J529" s="56">
        <v>0</v>
      </c>
      <c r="K529" s="56">
        <v>0</v>
      </c>
      <c r="L529" s="56">
        <v>0</v>
      </c>
    </row>
    <row r="530" spans="1:12" s="48" customFormat="1">
      <c r="A530" s="67"/>
      <c r="B530" s="81"/>
      <c r="C530" s="82"/>
      <c r="D530" s="55" t="s">
        <v>15</v>
      </c>
      <c r="E530" s="56">
        <v>0</v>
      </c>
      <c r="F530" s="56">
        <v>0</v>
      </c>
      <c r="G530" s="59">
        <v>0</v>
      </c>
      <c r="H530" s="59">
        <v>0</v>
      </c>
      <c r="I530" s="59">
        <v>0</v>
      </c>
      <c r="J530" s="59">
        <v>0</v>
      </c>
      <c r="K530" s="59">
        <v>0</v>
      </c>
      <c r="L530" s="59">
        <v>0</v>
      </c>
    </row>
    <row r="531" spans="1:12" s="48" customFormat="1" ht="30">
      <c r="A531" s="67"/>
      <c r="B531" s="81"/>
      <c r="C531" s="82"/>
      <c r="D531" s="55" t="s">
        <v>19</v>
      </c>
      <c r="E531" s="56">
        <v>0</v>
      </c>
      <c r="F531" s="56">
        <v>0</v>
      </c>
      <c r="G531" s="59">
        <v>0</v>
      </c>
      <c r="H531" s="59">
        <v>0</v>
      </c>
      <c r="I531" s="59">
        <v>0</v>
      </c>
      <c r="J531" s="59">
        <v>0</v>
      </c>
      <c r="K531" s="59">
        <v>0</v>
      </c>
      <c r="L531" s="59">
        <v>0</v>
      </c>
    </row>
    <row r="532" spans="1:12" s="48" customFormat="1">
      <c r="A532" s="88"/>
      <c r="B532" s="68" t="s">
        <v>83</v>
      </c>
      <c r="C532" s="82" t="s">
        <v>36</v>
      </c>
      <c r="D532" s="51" t="s">
        <v>10</v>
      </c>
      <c r="E532" s="52">
        <f>E533+E535+E537+E538</f>
        <v>240</v>
      </c>
      <c r="F532" s="52">
        <f>F533+F535+F537+F538</f>
        <v>240</v>
      </c>
      <c r="G532" s="52">
        <f>G533+G535+G537+G538</f>
        <v>240</v>
      </c>
      <c r="H532" s="52">
        <f>H533+H535+H537+H538</f>
        <v>0</v>
      </c>
      <c r="I532" s="52">
        <f>I533+I535+I537+I538</f>
        <v>0</v>
      </c>
      <c r="J532" s="53">
        <f>H532/E532*100</f>
        <v>0</v>
      </c>
      <c r="K532" s="53">
        <f>H532/F532*100</f>
        <v>0</v>
      </c>
      <c r="L532" s="53">
        <f>H532/G532*100</f>
        <v>0</v>
      </c>
    </row>
    <row r="533" spans="1:12" s="48" customFormat="1">
      <c r="A533" s="88"/>
      <c r="B533" s="68"/>
      <c r="C533" s="82"/>
      <c r="D533" s="55" t="s">
        <v>11</v>
      </c>
      <c r="E533" s="56">
        <v>240</v>
      </c>
      <c r="F533" s="56">
        <v>240</v>
      </c>
      <c r="G533" s="56">
        <v>240</v>
      </c>
      <c r="H533" s="56">
        <f>H540</f>
        <v>0</v>
      </c>
      <c r="I533" s="56">
        <f>I540</f>
        <v>0</v>
      </c>
      <c r="J533" s="59">
        <f>H533/E533*100</f>
        <v>0</v>
      </c>
      <c r="K533" s="59">
        <f>H533/F533*100</f>
        <v>0</v>
      </c>
      <c r="L533" s="59">
        <f>H533/G533*100</f>
        <v>0</v>
      </c>
    </row>
    <row r="534" spans="1:12" s="48" customFormat="1" ht="30">
      <c r="A534" s="88"/>
      <c r="B534" s="68"/>
      <c r="C534" s="82"/>
      <c r="D534" s="57" t="s">
        <v>12</v>
      </c>
      <c r="E534" s="56">
        <f>E541</f>
        <v>0</v>
      </c>
      <c r="F534" s="56">
        <f>F541</f>
        <v>0</v>
      </c>
      <c r="G534" s="56">
        <v>0</v>
      </c>
      <c r="H534" s="56">
        <v>0</v>
      </c>
      <c r="I534" s="56">
        <v>0</v>
      </c>
      <c r="J534" s="56">
        <v>0</v>
      </c>
      <c r="K534" s="56">
        <v>0</v>
      </c>
      <c r="L534" s="56">
        <v>0</v>
      </c>
    </row>
    <row r="535" spans="1:12" s="48" customFormat="1">
      <c r="A535" s="88"/>
      <c r="B535" s="68"/>
      <c r="C535" s="82"/>
      <c r="D535" s="55" t="s">
        <v>13</v>
      </c>
      <c r="E535" s="56">
        <f>E542</f>
        <v>0</v>
      </c>
      <c r="F535" s="56">
        <f>F542</f>
        <v>0</v>
      </c>
      <c r="G535" s="56">
        <f>G542</f>
        <v>0</v>
      </c>
      <c r="H535" s="56">
        <v>0</v>
      </c>
      <c r="I535" s="56">
        <f>I542</f>
        <v>0</v>
      </c>
      <c r="J535" s="56">
        <f>J542</f>
        <v>0</v>
      </c>
      <c r="K535" s="56">
        <f>K542</f>
        <v>0</v>
      </c>
      <c r="L535" s="56">
        <f>L542</f>
        <v>0</v>
      </c>
    </row>
    <row r="536" spans="1:12" s="48" customFormat="1" ht="30">
      <c r="A536" s="88"/>
      <c r="B536" s="68"/>
      <c r="C536" s="82"/>
      <c r="D536" s="57" t="s">
        <v>14</v>
      </c>
      <c r="E536" s="56">
        <v>0</v>
      </c>
      <c r="F536" s="56">
        <v>0</v>
      </c>
      <c r="G536" s="56">
        <v>0</v>
      </c>
      <c r="H536" s="56">
        <v>0</v>
      </c>
      <c r="I536" s="56">
        <v>0</v>
      </c>
      <c r="J536" s="56">
        <v>0</v>
      </c>
      <c r="K536" s="56">
        <v>0</v>
      </c>
      <c r="L536" s="56">
        <v>0</v>
      </c>
    </row>
    <row r="537" spans="1:12" s="48" customFormat="1">
      <c r="A537" s="88"/>
      <c r="B537" s="68"/>
      <c r="C537" s="82"/>
      <c r="D537" s="55" t="s">
        <v>15</v>
      </c>
      <c r="E537" s="56">
        <f t="shared" ref="E537:L538" si="89">E544</f>
        <v>0</v>
      </c>
      <c r="F537" s="56">
        <f t="shared" si="89"/>
        <v>0</v>
      </c>
      <c r="G537" s="56">
        <f t="shared" si="89"/>
        <v>0</v>
      </c>
      <c r="H537" s="56">
        <f t="shared" si="89"/>
        <v>0</v>
      </c>
      <c r="I537" s="56">
        <f t="shared" si="89"/>
        <v>0</v>
      </c>
      <c r="J537" s="56">
        <f t="shared" si="89"/>
        <v>0</v>
      </c>
      <c r="K537" s="56">
        <f t="shared" si="89"/>
        <v>0</v>
      </c>
      <c r="L537" s="56">
        <f t="shared" si="89"/>
        <v>0</v>
      </c>
    </row>
    <row r="538" spans="1:12" s="48" customFormat="1" ht="30">
      <c r="A538" s="88"/>
      <c r="B538" s="68"/>
      <c r="C538" s="82"/>
      <c r="D538" s="55" t="s">
        <v>19</v>
      </c>
      <c r="E538" s="56">
        <f t="shared" si="89"/>
        <v>0</v>
      </c>
      <c r="F538" s="56">
        <f t="shared" si="89"/>
        <v>0</v>
      </c>
      <c r="G538" s="56">
        <f t="shared" si="89"/>
        <v>0</v>
      </c>
      <c r="H538" s="56">
        <f t="shared" si="89"/>
        <v>0</v>
      </c>
      <c r="I538" s="56">
        <f t="shared" si="89"/>
        <v>0</v>
      </c>
      <c r="J538" s="56">
        <f t="shared" si="89"/>
        <v>0</v>
      </c>
      <c r="K538" s="56">
        <f t="shared" si="89"/>
        <v>0</v>
      </c>
      <c r="L538" s="56">
        <f t="shared" si="89"/>
        <v>0</v>
      </c>
    </row>
    <row r="539" spans="1:12" s="48" customFormat="1">
      <c r="A539" s="89"/>
      <c r="B539" s="81" t="s">
        <v>84</v>
      </c>
      <c r="C539" s="82" t="s">
        <v>36</v>
      </c>
      <c r="D539" s="51" t="s">
        <v>10</v>
      </c>
      <c r="E539" s="52">
        <f>E540+E542+E544+E545</f>
        <v>0</v>
      </c>
      <c r="F539" s="52">
        <f>F540+F542+F544+F545</f>
        <v>0</v>
      </c>
      <c r="G539" s="52">
        <f>G540+G542+G544+G545</f>
        <v>0</v>
      </c>
      <c r="H539" s="52">
        <f>H540+H542+H544+H545</f>
        <v>0</v>
      </c>
      <c r="I539" s="52">
        <f>I540+I542+I544+I545</f>
        <v>0</v>
      </c>
      <c r="J539" s="53" t="e">
        <f>H539/E539*100</f>
        <v>#DIV/0!</v>
      </c>
      <c r="K539" s="53" t="e">
        <f>H539/F539*100</f>
        <v>#DIV/0!</v>
      </c>
      <c r="L539" s="53" t="e">
        <f>H539/G539*100</f>
        <v>#DIV/0!</v>
      </c>
    </row>
    <row r="540" spans="1:12" s="48" customFormat="1">
      <c r="A540" s="89"/>
      <c r="B540" s="81"/>
      <c r="C540" s="82"/>
      <c r="D540" s="55" t="s">
        <v>11</v>
      </c>
      <c r="E540" s="56">
        <v>0</v>
      </c>
      <c r="F540" s="56">
        <v>0</v>
      </c>
      <c r="G540" s="59">
        <v>0</v>
      </c>
      <c r="H540" s="59">
        <v>0</v>
      </c>
      <c r="I540" s="59">
        <v>0</v>
      </c>
      <c r="J540" s="53" t="e">
        <f>H540/E540*100</f>
        <v>#DIV/0!</v>
      </c>
      <c r="K540" s="53" t="e">
        <f>H540/F540*100</f>
        <v>#DIV/0!</v>
      </c>
      <c r="L540" s="53" t="e">
        <f>H540/G540*100</f>
        <v>#DIV/0!</v>
      </c>
    </row>
    <row r="541" spans="1:12" s="48" customFormat="1" ht="30">
      <c r="A541" s="89"/>
      <c r="B541" s="81"/>
      <c r="C541" s="82"/>
      <c r="D541" s="57" t="s">
        <v>12</v>
      </c>
      <c r="E541" s="56">
        <v>0</v>
      </c>
      <c r="F541" s="56">
        <v>0</v>
      </c>
      <c r="G541" s="59">
        <v>0</v>
      </c>
      <c r="H541" s="59">
        <v>0</v>
      </c>
      <c r="I541" s="59">
        <v>0</v>
      </c>
      <c r="J541" s="59">
        <v>0</v>
      </c>
      <c r="K541" s="59">
        <v>0</v>
      </c>
      <c r="L541" s="59">
        <v>0</v>
      </c>
    </row>
    <row r="542" spans="1:12" s="48" customFormat="1">
      <c r="A542" s="89"/>
      <c r="B542" s="81"/>
      <c r="C542" s="82"/>
      <c r="D542" s="55" t="s">
        <v>13</v>
      </c>
      <c r="E542" s="56">
        <v>0</v>
      </c>
      <c r="F542" s="56">
        <v>0</v>
      </c>
      <c r="G542" s="59">
        <v>0</v>
      </c>
      <c r="H542" s="59">
        <v>0</v>
      </c>
      <c r="I542" s="59">
        <v>0</v>
      </c>
      <c r="J542" s="59">
        <v>0</v>
      </c>
      <c r="K542" s="59">
        <v>0</v>
      </c>
      <c r="L542" s="59">
        <v>0</v>
      </c>
    </row>
    <row r="543" spans="1:12" s="48" customFormat="1" ht="30">
      <c r="A543" s="89"/>
      <c r="B543" s="81"/>
      <c r="C543" s="82"/>
      <c r="D543" s="57" t="s">
        <v>14</v>
      </c>
      <c r="E543" s="56">
        <v>0</v>
      </c>
      <c r="F543" s="56">
        <v>0</v>
      </c>
      <c r="G543" s="56">
        <v>0</v>
      </c>
      <c r="H543" s="56">
        <v>0</v>
      </c>
      <c r="I543" s="56">
        <v>0</v>
      </c>
      <c r="J543" s="56">
        <v>0</v>
      </c>
      <c r="K543" s="56">
        <v>0</v>
      </c>
      <c r="L543" s="56">
        <v>0</v>
      </c>
    </row>
    <row r="544" spans="1:12" s="48" customFormat="1">
      <c r="A544" s="89"/>
      <c r="B544" s="81"/>
      <c r="C544" s="82"/>
      <c r="D544" s="55" t="s">
        <v>15</v>
      </c>
      <c r="E544" s="56">
        <v>0</v>
      </c>
      <c r="F544" s="56">
        <v>0</v>
      </c>
      <c r="G544" s="59">
        <v>0</v>
      </c>
      <c r="H544" s="59">
        <v>0</v>
      </c>
      <c r="I544" s="59">
        <v>0</v>
      </c>
      <c r="J544" s="59">
        <v>0</v>
      </c>
      <c r="K544" s="59">
        <v>0</v>
      </c>
      <c r="L544" s="59">
        <v>0</v>
      </c>
    </row>
    <row r="545" spans="1:12" s="48" customFormat="1" ht="30">
      <c r="A545" s="89"/>
      <c r="B545" s="81"/>
      <c r="C545" s="82"/>
      <c r="D545" s="55" t="s">
        <v>19</v>
      </c>
      <c r="E545" s="56">
        <v>0</v>
      </c>
      <c r="F545" s="56">
        <v>0</v>
      </c>
      <c r="G545" s="59">
        <v>0</v>
      </c>
      <c r="H545" s="59">
        <v>0</v>
      </c>
      <c r="I545" s="59">
        <v>0</v>
      </c>
      <c r="J545" s="59">
        <v>0</v>
      </c>
      <c r="K545" s="59">
        <v>0</v>
      </c>
      <c r="L545" s="59">
        <v>0</v>
      </c>
    </row>
    <row r="546" spans="1:12" s="48" customFormat="1">
      <c r="A546" s="88"/>
      <c r="B546" s="68" t="s">
        <v>85</v>
      </c>
      <c r="C546" s="82" t="s">
        <v>36</v>
      </c>
      <c r="D546" s="51" t="s">
        <v>10</v>
      </c>
      <c r="E546" s="52">
        <f>E547+E549+E551+E552</f>
        <v>2450</v>
      </c>
      <c r="F546" s="52">
        <f>F547+F549+F551+F552</f>
        <v>2450</v>
      </c>
      <c r="G546" s="52">
        <f>G547+G549+G551+G552</f>
        <v>2450</v>
      </c>
      <c r="H546" s="52">
        <f>H547+H549+H551+H552</f>
        <v>2212.8000000000002</v>
      </c>
      <c r="I546" s="52">
        <f>I547+I549+I551+I552</f>
        <v>0</v>
      </c>
      <c r="J546" s="53">
        <f>H546/E546*100</f>
        <v>90.318367346938786</v>
      </c>
      <c r="K546" s="53">
        <f>H546/F546*100</f>
        <v>90.318367346938786</v>
      </c>
      <c r="L546" s="53">
        <f>H546/G546*100</f>
        <v>90.318367346938786</v>
      </c>
    </row>
    <row r="547" spans="1:12" s="48" customFormat="1">
      <c r="A547" s="88"/>
      <c r="B547" s="68"/>
      <c r="C547" s="82"/>
      <c r="D547" s="55" t="s">
        <v>11</v>
      </c>
      <c r="E547" s="56">
        <f>E554+E561+E568+E575</f>
        <v>2450</v>
      </c>
      <c r="F547" s="56">
        <f t="shared" ref="F547:I547" si="90">F554+F561+F568+F575</f>
        <v>2450</v>
      </c>
      <c r="G547" s="56">
        <f t="shared" si="90"/>
        <v>2450</v>
      </c>
      <c r="H547" s="56">
        <f t="shared" si="90"/>
        <v>2212.8000000000002</v>
      </c>
      <c r="I547" s="56">
        <f t="shared" si="90"/>
        <v>0</v>
      </c>
      <c r="J547" s="59">
        <f>H547/E547*100</f>
        <v>90.318367346938786</v>
      </c>
      <c r="K547" s="59">
        <f>H547/F547*100</f>
        <v>90.318367346938786</v>
      </c>
      <c r="L547" s="59">
        <f>H547/G547*100</f>
        <v>90.318367346938786</v>
      </c>
    </row>
    <row r="548" spans="1:12" s="48" customFormat="1" ht="30">
      <c r="A548" s="88"/>
      <c r="B548" s="68"/>
      <c r="C548" s="82"/>
      <c r="D548" s="57" t="s">
        <v>12</v>
      </c>
      <c r="E548" s="56">
        <f>E555+E562+E569</f>
        <v>0</v>
      </c>
      <c r="F548" s="56">
        <f t="shared" ref="F548:I549" si="91">F555+F562+F569</f>
        <v>0</v>
      </c>
      <c r="G548" s="56">
        <f t="shared" si="91"/>
        <v>0</v>
      </c>
      <c r="H548" s="56">
        <f t="shared" si="91"/>
        <v>0</v>
      </c>
      <c r="I548" s="56">
        <f t="shared" si="91"/>
        <v>0</v>
      </c>
      <c r="J548" s="59">
        <v>0</v>
      </c>
      <c r="K548" s="59">
        <v>0</v>
      </c>
      <c r="L548" s="59">
        <v>0</v>
      </c>
    </row>
    <row r="549" spans="1:12" s="48" customFormat="1">
      <c r="A549" s="88"/>
      <c r="B549" s="68"/>
      <c r="C549" s="82"/>
      <c r="D549" s="55" t="s">
        <v>13</v>
      </c>
      <c r="E549" s="56">
        <f>E556+E563+E570</f>
        <v>0</v>
      </c>
      <c r="F549" s="56">
        <f t="shared" si="91"/>
        <v>0</v>
      </c>
      <c r="G549" s="56">
        <f t="shared" si="91"/>
        <v>0</v>
      </c>
      <c r="H549" s="56">
        <f t="shared" si="91"/>
        <v>0</v>
      </c>
      <c r="I549" s="56">
        <f t="shared" si="91"/>
        <v>0</v>
      </c>
      <c r="J549" s="59">
        <v>0</v>
      </c>
      <c r="K549" s="59">
        <v>0</v>
      </c>
      <c r="L549" s="59">
        <v>0</v>
      </c>
    </row>
    <row r="550" spans="1:12" s="48" customFormat="1" ht="30">
      <c r="A550" s="88"/>
      <c r="B550" s="68"/>
      <c r="C550" s="82"/>
      <c r="D550" s="57" t="s">
        <v>14</v>
      </c>
      <c r="E550" s="56">
        <f>E549</f>
        <v>0</v>
      </c>
      <c r="F550" s="56">
        <f>F549</f>
        <v>0</v>
      </c>
      <c r="G550" s="56">
        <f>G549</f>
        <v>0</v>
      </c>
      <c r="H550" s="56">
        <f>H549</f>
        <v>0</v>
      </c>
      <c r="I550" s="56">
        <f>I549</f>
        <v>0</v>
      </c>
      <c r="J550" s="59">
        <v>0</v>
      </c>
      <c r="K550" s="59">
        <v>0</v>
      </c>
      <c r="L550" s="59">
        <v>0</v>
      </c>
    </row>
    <row r="551" spans="1:12" s="48" customFormat="1">
      <c r="A551" s="88"/>
      <c r="B551" s="68"/>
      <c r="C551" s="82"/>
      <c r="D551" s="55" t="s">
        <v>15</v>
      </c>
      <c r="E551" s="56">
        <f>E558+E565+E572</f>
        <v>0</v>
      </c>
      <c r="F551" s="56">
        <f t="shared" ref="F551:I552" si="92">F558+F565+F572</f>
        <v>0</v>
      </c>
      <c r="G551" s="56">
        <f t="shared" si="92"/>
        <v>0</v>
      </c>
      <c r="H551" s="56">
        <f t="shared" si="92"/>
        <v>0</v>
      </c>
      <c r="I551" s="56">
        <f t="shared" si="92"/>
        <v>0</v>
      </c>
      <c r="J551" s="59">
        <v>0</v>
      </c>
      <c r="K551" s="56">
        <v>0</v>
      </c>
      <c r="L551" s="56">
        <f>L558+L565</f>
        <v>0</v>
      </c>
    </row>
    <row r="552" spans="1:12" s="48" customFormat="1" ht="30">
      <c r="A552" s="88"/>
      <c r="B552" s="68"/>
      <c r="C552" s="82"/>
      <c r="D552" s="55" t="s">
        <v>19</v>
      </c>
      <c r="E552" s="56">
        <f>E559+E566+E573</f>
        <v>0</v>
      </c>
      <c r="F552" s="56">
        <f t="shared" si="92"/>
        <v>0</v>
      </c>
      <c r="G552" s="56">
        <f t="shared" si="92"/>
        <v>0</v>
      </c>
      <c r="H552" s="56">
        <f t="shared" si="92"/>
        <v>0</v>
      </c>
      <c r="I552" s="56">
        <f t="shared" si="92"/>
        <v>0</v>
      </c>
      <c r="J552" s="59">
        <v>0</v>
      </c>
      <c r="K552" s="56">
        <f>K559+K566</f>
        <v>0</v>
      </c>
      <c r="L552" s="56">
        <f>L559+L566</f>
        <v>0</v>
      </c>
    </row>
    <row r="553" spans="1:12" s="48" customFormat="1">
      <c r="A553" s="89"/>
      <c r="B553" s="81" t="s">
        <v>86</v>
      </c>
      <c r="C553" s="82" t="s">
        <v>36</v>
      </c>
      <c r="D553" s="51" t="s">
        <v>10</v>
      </c>
      <c r="E553" s="52">
        <f>E554+E556+E558+E559</f>
        <v>1250</v>
      </c>
      <c r="F553" s="52">
        <f>F554+F556+F558+F559</f>
        <v>1250</v>
      </c>
      <c r="G553" s="52">
        <f>G554+G556+G558+G559</f>
        <v>1250</v>
      </c>
      <c r="H553" s="52">
        <f>H554+H556+H558+H559</f>
        <v>1250</v>
      </c>
      <c r="I553" s="52">
        <f>I554+I556+I558+I559</f>
        <v>0</v>
      </c>
      <c r="J553" s="53">
        <f>H553/E553*100</f>
        <v>100</v>
      </c>
      <c r="K553" s="53">
        <f>H553/F553*100</f>
        <v>100</v>
      </c>
      <c r="L553" s="53">
        <f>H553/G553*100</f>
        <v>100</v>
      </c>
    </row>
    <row r="554" spans="1:12" s="48" customFormat="1">
      <c r="A554" s="89"/>
      <c r="B554" s="81"/>
      <c r="C554" s="82"/>
      <c r="D554" s="55" t="s">
        <v>11</v>
      </c>
      <c r="E554" s="56">
        <v>1250</v>
      </c>
      <c r="F554" s="56">
        <v>1250</v>
      </c>
      <c r="G554" s="56">
        <v>1250</v>
      </c>
      <c r="H554" s="56">
        <v>1250</v>
      </c>
      <c r="I554" s="56">
        <v>0</v>
      </c>
      <c r="J554" s="59">
        <f>H554/E554*100</f>
        <v>100</v>
      </c>
      <c r="K554" s="59">
        <f>H554/F554*100</f>
        <v>100</v>
      </c>
      <c r="L554" s="59">
        <f>H554/G554*100</f>
        <v>100</v>
      </c>
    </row>
    <row r="555" spans="1:12" s="48" customFormat="1" ht="30">
      <c r="A555" s="89"/>
      <c r="B555" s="81"/>
      <c r="C555" s="82"/>
      <c r="D555" s="57" t="s">
        <v>12</v>
      </c>
      <c r="E555" s="56">
        <v>0</v>
      </c>
      <c r="F555" s="56">
        <v>0</v>
      </c>
      <c r="G555" s="59">
        <v>0</v>
      </c>
      <c r="H555" s="59">
        <v>0</v>
      </c>
      <c r="I555" s="59">
        <v>0</v>
      </c>
      <c r="J555" s="59">
        <v>0</v>
      </c>
      <c r="K555" s="59">
        <v>0</v>
      </c>
      <c r="L555" s="59">
        <v>0</v>
      </c>
    </row>
    <row r="556" spans="1:12" s="48" customFormat="1">
      <c r="A556" s="89"/>
      <c r="B556" s="81"/>
      <c r="C556" s="82"/>
      <c r="D556" s="55" t="s">
        <v>13</v>
      </c>
      <c r="E556" s="56">
        <v>0</v>
      </c>
      <c r="F556" s="56">
        <v>0</v>
      </c>
      <c r="G556" s="59">
        <v>0</v>
      </c>
      <c r="H556" s="59">
        <v>0</v>
      </c>
      <c r="I556" s="59">
        <v>0</v>
      </c>
      <c r="J556" s="59">
        <v>0</v>
      </c>
      <c r="K556" s="59">
        <v>0</v>
      </c>
      <c r="L556" s="59">
        <v>0</v>
      </c>
    </row>
    <row r="557" spans="1:12" s="48" customFormat="1" ht="30">
      <c r="A557" s="89"/>
      <c r="B557" s="81"/>
      <c r="C557" s="82"/>
      <c r="D557" s="57" t="s">
        <v>14</v>
      </c>
      <c r="E557" s="56">
        <v>0</v>
      </c>
      <c r="F557" s="56">
        <v>0</v>
      </c>
      <c r="G557" s="56">
        <v>0</v>
      </c>
      <c r="H557" s="56">
        <v>0</v>
      </c>
      <c r="I557" s="56">
        <v>0</v>
      </c>
      <c r="J557" s="56">
        <v>0</v>
      </c>
      <c r="K557" s="56">
        <v>0</v>
      </c>
      <c r="L557" s="56">
        <v>0</v>
      </c>
    </row>
    <row r="558" spans="1:12" s="48" customFormat="1">
      <c r="A558" s="89"/>
      <c r="B558" s="81"/>
      <c r="C558" s="82"/>
      <c r="D558" s="55" t="s">
        <v>15</v>
      </c>
      <c r="E558" s="56">
        <v>0</v>
      </c>
      <c r="F558" s="56">
        <v>0</v>
      </c>
      <c r="G558" s="59">
        <v>0</v>
      </c>
      <c r="H558" s="59">
        <v>0</v>
      </c>
      <c r="I558" s="59">
        <v>0</v>
      </c>
      <c r="J558" s="59">
        <v>0</v>
      </c>
      <c r="K558" s="59">
        <v>0</v>
      </c>
      <c r="L558" s="59">
        <v>0</v>
      </c>
    </row>
    <row r="559" spans="1:12" s="48" customFormat="1" ht="30">
      <c r="A559" s="89"/>
      <c r="B559" s="81"/>
      <c r="C559" s="82"/>
      <c r="D559" s="55" t="s">
        <v>19</v>
      </c>
      <c r="E559" s="56">
        <v>0</v>
      </c>
      <c r="F559" s="56">
        <v>0</v>
      </c>
      <c r="G559" s="59">
        <v>0</v>
      </c>
      <c r="H559" s="59">
        <v>0</v>
      </c>
      <c r="I559" s="59">
        <v>0</v>
      </c>
      <c r="J559" s="59">
        <v>0</v>
      </c>
      <c r="K559" s="59">
        <v>0</v>
      </c>
      <c r="L559" s="59">
        <v>0</v>
      </c>
    </row>
    <row r="560" spans="1:12" s="48" customFormat="1">
      <c r="A560" s="89"/>
      <c r="B560" s="81" t="s">
        <v>87</v>
      </c>
      <c r="C560" s="82" t="s">
        <v>36</v>
      </c>
      <c r="D560" s="51" t="s">
        <v>10</v>
      </c>
      <c r="E560" s="52">
        <f>E561+E563+E565+E566</f>
        <v>200</v>
      </c>
      <c r="F560" s="52">
        <f>F561+F563+F565+F566</f>
        <v>200</v>
      </c>
      <c r="G560" s="52">
        <f>G561+G563+G565+G566</f>
        <v>200</v>
      </c>
      <c r="H560" s="52">
        <f>H561+H563+H565+H566</f>
        <v>200</v>
      </c>
      <c r="I560" s="52">
        <f>I561+I563+I565+I566</f>
        <v>0</v>
      </c>
      <c r="J560" s="53">
        <f>H560/E560*100</f>
        <v>100</v>
      </c>
      <c r="K560" s="53">
        <f>H560/F560*100</f>
        <v>100</v>
      </c>
      <c r="L560" s="53">
        <f>H560/G560*100</f>
        <v>100</v>
      </c>
    </row>
    <row r="561" spans="1:12" s="48" customFormat="1">
      <c r="A561" s="89"/>
      <c r="B561" s="81"/>
      <c r="C561" s="82"/>
      <c r="D561" s="55" t="s">
        <v>11</v>
      </c>
      <c r="E561" s="56">
        <v>200</v>
      </c>
      <c r="F561" s="56">
        <v>200</v>
      </c>
      <c r="G561" s="56">
        <v>200</v>
      </c>
      <c r="H561" s="59">
        <v>200</v>
      </c>
      <c r="I561" s="59">
        <v>0</v>
      </c>
      <c r="J561" s="59">
        <f>H561/E561*100</f>
        <v>100</v>
      </c>
      <c r="K561" s="59">
        <f>H561/F561*100</f>
        <v>100</v>
      </c>
      <c r="L561" s="59">
        <f>H561/G561*100</f>
        <v>100</v>
      </c>
    </row>
    <row r="562" spans="1:12" s="48" customFormat="1" ht="30">
      <c r="A562" s="89"/>
      <c r="B562" s="81"/>
      <c r="C562" s="82"/>
      <c r="D562" s="57" t="s">
        <v>12</v>
      </c>
      <c r="E562" s="56">
        <v>0</v>
      </c>
      <c r="F562" s="56">
        <v>0</v>
      </c>
      <c r="G562" s="59">
        <v>0</v>
      </c>
      <c r="H562" s="59">
        <v>0</v>
      </c>
      <c r="I562" s="59">
        <v>0</v>
      </c>
      <c r="J562" s="59">
        <v>0</v>
      </c>
      <c r="K562" s="59">
        <v>0</v>
      </c>
      <c r="L562" s="59">
        <v>0</v>
      </c>
    </row>
    <row r="563" spans="1:12" s="48" customFormat="1">
      <c r="A563" s="89"/>
      <c r="B563" s="81"/>
      <c r="C563" s="82"/>
      <c r="D563" s="55" t="s">
        <v>13</v>
      </c>
      <c r="E563" s="56">
        <v>0</v>
      </c>
      <c r="F563" s="56">
        <v>0</v>
      </c>
      <c r="G563" s="59">
        <v>0</v>
      </c>
      <c r="H563" s="59">
        <v>0</v>
      </c>
      <c r="I563" s="59">
        <v>0</v>
      </c>
      <c r="J563" s="59">
        <v>0</v>
      </c>
      <c r="K563" s="59">
        <v>0</v>
      </c>
      <c r="L563" s="59">
        <v>0</v>
      </c>
    </row>
    <row r="564" spans="1:12" s="48" customFormat="1" ht="30">
      <c r="A564" s="89"/>
      <c r="B564" s="81"/>
      <c r="C564" s="82"/>
      <c r="D564" s="57" t="s">
        <v>14</v>
      </c>
      <c r="E564" s="56">
        <v>0</v>
      </c>
      <c r="F564" s="56">
        <v>0</v>
      </c>
      <c r="G564" s="56">
        <v>0</v>
      </c>
      <c r="H564" s="56">
        <v>0</v>
      </c>
      <c r="I564" s="56">
        <v>0</v>
      </c>
      <c r="J564" s="56">
        <v>0</v>
      </c>
      <c r="K564" s="56">
        <v>0</v>
      </c>
      <c r="L564" s="56">
        <v>0</v>
      </c>
    </row>
    <row r="565" spans="1:12" s="48" customFormat="1">
      <c r="A565" s="89"/>
      <c r="B565" s="81"/>
      <c r="C565" s="82"/>
      <c r="D565" s="55" t="s">
        <v>15</v>
      </c>
      <c r="E565" s="56">
        <v>0</v>
      </c>
      <c r="F565" s="56">
        <v>0</v>
      </c>
      <c r="G565" s="59">
        <v>0</v>
      </c>
      <c r="H565" s="59">
        <v>0</v>
      </c>
      <c r="I565" s="59">
        <v>0</v>
      </c>
      <c r="J565" s="59">
        <v>0</v>
      </c>
      <c r="K565" s="59">
        <v>0</v>
      </c>
      <c r="L565" s="59">
        <v>0</v>
      </c>
    </row>
    <row r="566" spans="1:12" s="48" customFormat="1" ht="30">
      <c r="A566" s="89"/>
      <c r="B566" s="81"/>
      <c r="C566" s="82"/>
      <c r="D566" s="55" t="s">
        <v>19</v>
      </c>
      <c r="E566" s="56">
        <v>0</v>
      </c>
      <c r="F566" s="56">
        <v>0</v>
      </c>
      <c r="G566" s="59">
        <v>0</v>
      </c>
      <c r="H566" s="59">
        <v>0</v>
      </c>
      <c r="I566" s="59">
        <v>0</v>
      </c>
      <c r="J566" s="59">
        <v>0</v>
      </c>
      <c r="K566" s="59">
        <v>0</v>
      </c>
      <c r="L566" s="59">
        <v>0</v>
      </c>
    </row>
    <row r="567" spans="1:12" s="48" customFormat="1">
      <c r="A567" s="67"/>
      <c r="B567" s="81" t="s">
        <v>88</v>
      </c>
      <c r="C567" s="82" t="s">
        <v>36</v>
      </c>
      <c r="D567" s="51" t="s">
        <v>10</v>
      </c>
      <c r="E567" s="52">
        <f>E568+E570+E572+E573</f>
        <v>500</v>
      </c>
      <c r="F567" s="52">
        <f>F568+F570+F572+F573</f>
        <v>500</v>
      </c>
      <c r="G567" s="52">
        <f>G568+G570+G572+G573</f>
        <v>500</v>
      </c>
      <c r="H567" s="52">
        <f>H568+H570+H572+H573</f>
        <v>400</v>
      </c>
      <c r="I567" s="52">
        <f>I568+I570+I572+I573</f>
        <v>0</v>
      </c>
      <c r="J567" s="53">
        <v>0</v>
      </c>
      <c r="K567" s="53">
        <v>0</v>
      </c>
      <c r="L567" s="53">
        <v>0</v>
      </c>
    </row>
    <row r="568" spans="1:12" s="48" customFormat="1">
      <c r="A568" s="67"/>
      <c r="B568" s="81"/>
      <c r="C568" s="82"/>
      <c r="D568" s="55" t="s">
        <v>11</v>
      </c>
      <c r="E568" s="56">
        <v>500</v>
      </c>
      <c r="F568" s="56">
        <v>500</v>
      </c>
      <c r="G568" s="59">
        <v>500</v>
      </c>
      <c r="H568" s="59">
        <v>400</v>
      </c>
      <c r="I568" s="59">
        <v>0</v>
      </c>
      <c r="J568" s="53">
        <v>0</v>
      </c>
      <c r="K568" s="53">
        <v>0</v>
      </c>
      <c r="L568" s="53">
        <v>0</v>
      </c>
    </row>
    <row r="569" spans="1:12" s="48" customFormat="1" ht="30">
      <c r="A569" s="67"/>
      <c r="B569" s="81"/>
      <c r="C569" s="82"/>
      <c r="D569" s="57" t="s">
        <v>12</v>
      </c>
      <c r="E569" s="56">
        <v>0</v>
      </c>
      <c r="F569" s="56">
        <v>0</v>
      </c>
      <c r="G569" s="59">
        <v>0</v>
      </c>
      <c r="H569" s="59">
        <v>0</v>
      </c>
      <c r="I569" s="59">
        <v>0</v>
      </c>
      <c r="J569" s="53">
        <v>0</v>
      </c>
      <c r="K569" s="53">
        <v>0</v>
      </c>
      <c r="L569" s="53">
        <v>0</v>
      </c>
    </row>
    <row r="570" spans="1:12" s="48" customFormat="1">
      <c r="A570" s="67"/>
      <c r="B570" s="81"/>
      <c r="C570" s="82"/>
      <c r="D570" s="55" t="s">
        <v>13</v>
      </c>
      <c r="E570" s="56">
        <v>0</v>
      </c>
      <c r="F570" s="56">
        <v>0</v>
      </c>
      <c r="G570" s="59">
        <v>0</v>
      </c>
      <c r="H570" s="59">
        <v>0</v>
      </c>
      <c r="I570" s="59">
        <v>0</v>
      </c>
      <c r="J570" s="53">
        <v>0</v>
      </c>
      <c r="K570" s="53">
        <v>0</v>
      </c>
      <c r="L570" s="53">
        <v>0</v>
      </c>
    </row>
    <row r="571" spans="1:12" s="48" customFormat="1" ht="30">
      <c r="A571" s="67"/>
      <c r="B571" s="81"/>
      <c r="C571" s="82"/>
      <c r="D571" s="57" t="s">
        <v>14</v>
      </c>
      <c r="E571" s="56">
        <v>0</v>
      </c>
      <c r="F571" s="56">
        <v>0</v>
      </c>
      <c r="G571" s="56">
        <v>0</v>
      </c>
      <c r="H571" s="56">
        <v>0</v>
      </c>
      <c r="I571" s="56">
        <v>0</v>
      </c>
      <c r="J571" s="53">
        <v>0</v>
      </c>
      <c r="K571" s="53">
        <v>0</v>
      </c>
      <c r="L571" s="53">
        <v>0</v>
      </c>
    </row>
    <row r="572" spans="1:12" s="48" customFormat="1">
      <c r="A572" s="67"/>
      <c r="B572" s="81"/>
      <c r="C572" s="82"/>
      <c r="D572" s="55" t="s">
        <v>15</v>
      </c>
      <c r="E572" s="56">
        <v>0</v>
      </c>
      <c r="F572" s="56">
        <v>0</v>
      </c>
      <c r="G572" s="59">
        <v>0</v>
      </c>
      <c r="H572" s="59">
        <v>0</v>
      </c>
      <c r="I572" s="59">
        <v>0</v>
      </c>
      <c r="J572" s="59">
        <v>0</v>
      </c>
      <c r="K572" s="59">
        <v>0</v>
      </c>
      <c r="L572" s="59">
        <v>0</v>
      </c>
    </row>
    <row r="573" spans="1:12" s="48" customFormat="1" ht="30">
      <c r="A573" s="67"/>
      <c r="B573" s="81"/>
      <c r="C573" s="82"/>
      <c r="D573" s="55" t="s">
        <v>19</v>
      </c>
      <c r="E573" s="56">
        <v>0</v>
      </c>
      <c r="F573" s="56">
        <v>0</v>
      </c>
      <c r="G573" s="59">
        <v>0</v>
      </c>
      <c r="H573" s="59">
        <v>0</v>
      </c>
      <c r="I573" s="59">
        <v>0</v>
      </c>
      <c r="J573" s="59">
        <v>0</v>
      </c>
      <c r="K573" s="59">
        <v>0</v>
      </c>
      <c r="L573" s="59">
        <v>0</v>
      </c>
    </row>
    <row r="574" spans="1:12" s="48" customFormat="1">
      <c r="A574" s="67"/>
      <c r="B574" s="81" t="s">
        <v>89</v>
      </c>
      <c r="C574" s="82" t="s">
        <v>36</v>
      </c>
      <c r="D574" s="51" t="s">
        <v>10</v>
      </c>
      <c r="E574" s="52">
        <f>E575+E577+E579+E580</f>
        <v>500</v>
      </c>
      <c r="F574" s="52">
        <f>F575+F577+F579+F580</f>
        <v>500</v>
      </c>
      <c r="G574" s="52">
        <f>G575+G577+G579+G580</f>
        <v>500</v>
      </c>
      <c r="H574" s="52">
        <f>H575+H577+H579+H580</f>
        <v>362.8</v>
      </c>
      <c r="I574" s="52">
        <f>I575+I577+I579+I580</f>
        <v>0</v>
      </c>
      <c r="J574" s="53">
        <v>0</v>
      </c>
      <c r="K574" s="53">
        <v>0</v>
      </c>
      <c r="L574" s="53">
        <v>0</v>
      </c>
    </row>
    <row r="575" spans="1:12" s="48" customFormat="1">
      <c r="A575" s="67"/>
      <c r="B575" s="81"/>
      <c r="C575" s="82"/>
      <c r="D575" s="55" t="s">
        <v>11</v>
      </c>
      <c r="E575" s="56">
        <v>500</v>
      </c>
      <c r="F575" s="56">
        <v>500</v>
      </c>
      <c r="G575" s="59">
        <v>500</v>
      </c>
      <c r="H575" s="59">
        <v>362.8</v>
      </c>
      <c r="I575" s="59">
        <v>0</v>
      </c>
      <c r="J575" s="53">
        <v>0</v>
      </c>
      <c r="K575" s="53">
        <v>0</v>
      </c>
      <c r="L575" s="53">
        <v>0</v>
      </c>
    </row>
    <row r="576" spans="1:12" s="48" customFormat="1" ht="30">
      <c r="A576" s="67"/>
      <c r="B576" s="81"/>
      <c r="C576" s="82"/>
      <c r="D576" s="57" t="s">
        <v>12</v>
      </c>
      <c r="E576" s="56">
        <v>0</v>
      </c>
      <c r="F576" s="56">
        <v>0</v>
      </c>
      <c r="G576" s="59">
        <v>0</v>
      </c>
      <c r="H576" s="59">
        <v>0</v>
      </c>
      <c r="I576" s="59">
        <v>0</v>
      </c>
      <c r="J576" s="53">
        <v>0</v>
      </c>
      <c r="K576" s="53">
        <v>0</v>
      </c>
      <c r="L576" s="53">
        <v>0</v>
      </c>
    </row>
    <row r="577" spans="1:12" s="48" customFormat="1">
      <c r="A577" s="67"/>
      <c r="B577" s="81"/>
      <c r="C577" s="82"/>
      <c r="D577" s="55" t="s">
        <v>13</v>
      </c>
      <c r="E577" s="56">
        <v>0</v>
      </c>
      <c r="F577" s="56">
        <v>0</v>
      </c>
      <c r="G577" s="59">
        <v>0</v>
      </c>
      <c r="H577" s="59">
        <v>0</v>
      </c>
      <c r="I577" s="59">
        <v>0</v>
      </c>
      <c r="J577" s="53">
        <v>0</v>
      </c>
      <c r="K577" s="53">
        <v>0</v>
      </c>
      <c r="L577" s="53">
        <v>0</v>
      </c>
    </row>
    <row r="578" spans="1:12" s="48" customFormat="1" ht="30">
      <c r="A578" s="67"/>
      <c r="B578" s="81"/>
      <c r="C578" s="82"/>
      <c r="D578" s="57" t="s">
        <v>14</v>
      </c>
      <c r="E578" s="56">
        <v>0</v>
      </c>
      <c r="F578" s="56">
        <v>0</v>
      </c>
      <c r="G578" s="56">
        <v>0</v>
      </c>
      <c r="H578" s="56">
        <v>0</v>
      </c>
      <c r="I578" s="56">
        <v>0</v>
      </c>
      <c r="J578" s="53">
        <v>0</v>
      </c>
      <c r="K578" s="53">
        <v>0</v>
      </c>
      <c r="L578" s="53">
        <v>0</v>
      </c>
    </row>
    <row r="579" spans="1:12" s="48" customFormat="1">
      <c r="A579" s="67"/>
      <c r="B579" s="81"/>
      <c r="C579" s="82"/>
      <c r="D579" s="55" t="s">
        <v>15</v>
      </c>
      <c r="E579" s="56">
        <v>0</v>
      </c>
      <c r="F579" s="56">
        <v>0</v>
      </c>
      <c r="G579" s="59">
        <v>0</v>
      </c>
      <c r="H579" s="59">
        <v>0</v>
      </c>
      <c r="I579" s="59">
        <v>0</v>
      </c>
      <c r="J579" s="59">
        <v>0</v>
      </c>
      <c r="K579" s="59">
        <v>0</v>
      </c>
      <c r="L579" s="59">
        <v>0</v>
      </c>
    </row>
    <row r="580" spans="1:12" s="48" customFormat="1" ht="30">
      <c r="A580" s="67"/>
      <c r="B580" s="81"/>
      <c r="C580" s="82"/>
      <c r="D580" s="55" t="s">
        <v>19</v>
      </c>
      <c r="E580" s="56">
        <v>0</v>
      </c>
      <c r="F580" s="56">
        <v>0</v>
      </c>
      <c r="G580" s="59">
        <v>0</v>
      </c>
      <c r="H580" s="59">
        <v>0</v>
      </c>
      <c r="I580" s="59">
        <v>0</v>
      </c>
      <c r="J580" s="59">
        <v>0</v>
      </c>
      <c r="K580" s="59">
        <v>0</v>
      </c>
      <c r="L580" s="59">
        <v>0</v>
      </c>
    </row>
    <row r="581" spans="1:12" s="48" customFormat="1">
      <c r="A581" s="90"/>
      <c r="B581" s="68" t="s">
        <v>90</v>
      </c>
      <c r="C581" s="82" t="s">
        <v>36</v>
      </c>
      <c r="D581" s="55" t="s">
        <v>10</v>
      </c>
      <c r="E581" s="52">
        <f>E582+E584+E586+E587</f>
        <v>27827.9</v>
      </c>
      <c r="F581" s="52">
        <f>F582+F584+F586+F587</f>
        <v>35813.1</v>
      </c>
      <c r="G581" s="52">
        <f>G582+G584+G586+G587</f>
        <v>35813.1</v>
      </c>
      <c r="H581" s="52">
        <f>H582+H584+H586+H587</f>
        <v>20894.5</v>
      </c>
      <c r="I581" s="52">
        <f>I582+I584+I586+I587</f>
        <v>20894.5</v>
      </c>
      <c r="J581" s="53">
        <f>H581/E581*100</f>
        <v>75.084717136399078</v>
      </c>
      <c r="K581" s="53">
        <f>H581/F581*100</f>
        <v>58.343176100365511</v>
      </c>
      <c r="L581" s="53">
        <f>H581/G581*100</f>
        <v>58.343176100365511</v>
      </c>
    </row>
    <row r="582" spans="1:12" s="48" customFormat="1">
      <c r="A582" s="90"/>
      <c r="B582" s="68"/>
      <c r="C582" s="82"/>
      <c r="D582" s="55" t="s">
        <v>11</v>
      </c>
      <c r="E582" s="56">
        <v>27827.9</v>
      </c>
      <c r="F582" s="56">
        <f>27827.9+7985.2</f>
        <v>35813.1</v>
      </c>
      <c r="G582" s="56">
        <f>27827.9+7985.2</f>
        <v>35813.1</v>
      </c>
      <c r="H582" s="56">
        <v>20894.5</v>
      </c>
      <c r="I582" s="56">
        <v>20894.5</v>
      </c>
      <c r="J582" s="59">
        <f>H582/E582*100</f>
        <v>75.084717136399078</v>
      </c>
      <c r="K582" s="59">
        <f>H582/F582*100</f>
        <v>58.343176100365511</v>
      </c>
      <c r="L582" s="59">
        <f>H582/G582*100</f>
        <v>58.343176100365511</v>
      </c>
    </row>
    <row r="583" spans="1:12" s="48" customFormat="1" ht="30">
      <c r="A583" s="90"/>
      <c r="B583" s="68"/>
      <c r="C583" s="82"/>
      <c r="D583" s="57" t="s">
        <v>12</v>
      </c>
      <c r="E583" s="56">
        <v>0</v>
      </c>
      <c r="F583" s="56">
        <v>0</v>
      </c>
      <c r="G583" s="59">
        <v>0</v>
      </c>
      <c r="H583" s="59">
        <v>0</v>
      </c>
      <c r="I583" s="59">
        <v>0</v>
      </c>
      <c r="J583" s="59">
        <v>0</v>
      </c>
      <c r="K583" s="59">
        <v>0</v>
      </c>
      <c r="L583" s="59">
        <v>0</v>
      </c>
    </row>
    <row r="584" spans="1:12" s="48" customFormat="1">
      <c r="A584" s="90"/>
      <c r="B584" s="68"/>
      <c r="C584" s="82"/>
      <c r="D584" s="55" t="s">
        <v>13</v>
      </c>
      <c r="E584" s="56">
        <v>0</v>
      </c>
      <c r="F584" s="56">
        <v>0</v>
      </c>
      <c r="G584" s="59">
        <v>0</v>
      </c>
      <c r="H584" s="59">
        <v>0</v>
      </c>
      <c r="I584" s="59">
        <v>0</v>
      </c>
      <c r="J584" s="59">
        <v>0</v>
      </c>
      <c r="K584" s="59">
        <v>0</v>
      </c>
      <c r="L584" s="59">
        <v>0</v>
      </c>
    </row>
    <row r="585" spans="1:12" s="48" customFormat="1" ht="30">
      <c r="A585" s="90"/>
      <c r="B585" s="68"/>
      <c r="C585" s="82"/>
      <c r="D585" s="57" t="s">
        <v>14</v>
      </c>
      <c r="E585" s="56">
        <v>0</v>
      </c>
      <c r="F585" s="56">
        <v>0</v>
      </c>
      <c r="G585" s="56">
        <v>0</v>
      </c>
      <c r="H585" s="56">
        <v>0</v>
      </c>
      <c r="I585" s="56">
        <v>0</v>
      </c>
      <c r="J585" s="59">
        <v>0</v>
      </c>
      <c r="K585" s="59">
        <v>0</v>
      </c>
      <c r="L585" s="59">
        <v>0</v>
      </c>
    </row>
    <row r="586" spans="1:12" s="48" customFormat="1">
      <c r="A586" s="90"/>
      <c r="B586" s="68"/>
      <c r="C586" s="82"/>
      <c r="D586" s="55" t="s">
        <v>15</v>
      </c>
      <c r="E586" s="56">
        <v>0</v>
      </c>
      <c r="F586" s="56">
        <v>0</v>
      </c>
      <c r="G586" s="59">
        <v>0</v>
      </c>
      <c r="H586" s="59">
        <v>0</v>
      </c>
      <c r="I586" s="59">
        <v>0</v>
      </c>
      <c r="J586" s="59">
        <v>0</v>
      </c>
      <c r="K586" s="59">
        <v>0</v>
      </c>
      <c r="L586" s="59">
        <v>0</v>
      </c>
    </row>
    <row r="587" spans="1:12" s="48" customFormat="1" ht="30">
      <c r="A587" s="90"/>
      <c r="B587" s="68"/>
      <c r="C587" s="82"/>
      <c r="D587" s="55" t="s">
        <v>19</v>
      </c>
      <c r="E587" s="56">
        <v>0</v>
      </c>
      <c r="F587" s="56">
        <v>0</v>
      </c>
      <c r="G587" s="59">
        <v>0</v>
      </c>
      <c r="H587" s="59">
        <v>0</v>
      </c>
      <c r="I587" s="59">
        <v>0</v>
      </c>
      <c r="J587" s="59">
        <v>0</v>
      </c>
      <c r="K587" s="59">
        <v>0</v>
      </c>
      <c r="L587" s="59">
        <v>0</v>
      </c>
    </row>
    <row r="588" spans="1:12" s="48" customFormat="1">
      <c r="A588" s="90"/>
      <c r="B588" s="68" t="s">
        <v>91</v>
      </c>
      <c r="C588" s="82" t="s">
        <v>36</v>
      </c>
      <c r="D588" s="51" t="s">
        <v>10</v>
      </c>
      <c r="E588" s="52">
        <f>E589+E591+E593+E594</f>
        <v>1000</v>
      </c>
      <c r="F588" s="52">
        <f>F589+F591+F593+F594</f>
        <v>1000</v>
      </c>
      <c r="G588" s="52">
        <f>G589+G591+G593+G594</f>
        <v>1000</v>
      </c>
      <c r="H588" s="52">
        <f>H589+H591+H593+H594</f>
        <v>0</v>
      </c>
      <c r="I588" s="52">
        <f>I589+I591+I593+I594</f>
        <v>0</v>
      </c>
      <c r="J588" s="53">
        <f>H588/E588*100</f>
        <v>0</v>
      </c>
      <c r="K588" s="53">
        <f>I588/F588*100</f>
        <v>0</v>
      </c>
      <c r="L588" s="53">
        <f>J588/G588*100</f>
        <v>0</v>
      </c>
    </row>
    <row r="589" spans="1:12" s="48" customFormat="1">
      <c r="A589" s="90"/>
      <c r="B589" s="68"/>
      <c r="C589" s="82"/>
      <c r="D589" s="55" t="s">
        <v>11</v>
      </c>
      <c r="E589" s="56">
        <v>1000</v>
      </c>
      <c r="F589" s="56">
        <f>500+500</f>
        <v>1000</v>
      </c>
      <c r="G589" s="56">
        <f>500+500</f>
        <v>1000</v>
      </c>
      <c r="H589" s="56">
        <v>0</v>
      </c>
      <c r="I589" s="56">
        <v>0</v>
      </c>
      <c r="J589" s="59">
        <f>H589/E589*100</f>
        <v>0</v>
      </c>
      <c r="K589" s="59">
        <f>I589/F589*100</f>
        <v>0</v>
      </c>
      <c r="L589" s="59">
        <f>H589/G589*100</f>
        <v>0</v>
      </c>
    </row>
    <row r="590" spans="1:12" s="48" customFormat="1" ht="30">
      <c r="A590" s="90"/>
      <c r="B590" s="68"/>
      <c r="C590" s="82"/>
      <c r="D590" s="57" t="s">
        <v>12</v>
      </c>
      <c r="E590" s="56">
        <v>0</v>
      </c>
      <c r="F590" s="56">
        <v>0</v>
      </c>
      <c r="G590" s="56">
        <v>0</v>
      </c>
      <c r="H590" s="56">
        <v>0</v>
      </c>
      <c r="I590" s="56">
        <v>0</v>
      </c>
      <c r="J590" s="59">
        <v>0</v>
      </c>
      <c r="K590" s="59">
        <v>0</v>
      </c>
      <c r="L590" s="59">
        <v>0</v>
      </c>
    </row>
    <row r="591" spans="1:12" s="48" customFormat="1">
      <c r="A591" s="90"/>
      <c r="B591" s="68"/>
      <c r="C591" s="82"/>
      <c r="D591" s="55" t="s">
        <v>13</v>
      </c>
      <c r="E591" s="56">
        <v>0</v>
      </c>
      <c r="F591" s="56">
        <v>0</v>
      </c>
      <c r="G591" s="59">
        <v>0</v>
      </c>
      <c r="H591" s="59">
        <v>0</v>
      </c>
      <c r="I591" s="59">
        <v>0</v>
      </c>
      <c r="J591" s="59">
        <v>0</v>
      </c>
      <c r="K591" s="59">
        <v>0</v>
      </c>
      <c r="L591" s="59">
        <v>0</v>
      </c>
    </row>
    <row r="592" spans="1:12" s="48" customFormat="1" ht="30">
      <c r="A592" s="90"/>
      <c r="B592" s="68"/>
      <c r="C592" s="82"/>
      <c r="D592" s="57" t="s">
        <v>14</v>
      </c>
      <c r="E592" s="56">
        <f t="shared" ref="E592:J592" si="93">E591</f>
        <v>0</v>
      </c>
      <c r="F592" s="56">
        <f>F591</f>
        <v>0</v>
      </c>
      <c r="G592" s="56">
        <f t="shared" si="93"/>
        <v>0</v>
      </c>
      <c r="H592" s="56">
        <f t="shared" si="93"/>
        <v>0</v>
      </c>
      <c r="I592" s="56">
        <f t="shared" si="93"/>
        <v>0</v>
      </c>
      <c r="J592" s="56">
        <f t="shared" si="93"/>
        <v>0</v>
      </c>
      <c r="K592" s="56">
        <v>0</v>
      </c>
      <c r="L592" s="56">
        <v>0</v>
      </c>
    </row>
    <row r="593" spans="1:12" s="48" customFormat="1">
      <c r="A593" s="90"/>
      <c r="B593" s="68"/>
      <c r="C593" s="82"/>
      <c r="D593" s="55" t="s">
        <v>15</v>
      </c>
      <c r="E593" s="56">
        <v>0</v>
      </c>
      <c r="F593" s="56">
        <v>0</v>
      </c>
      <c r="G593" s="59">
        <v>0</v>
      </c>
      <c r="H593" s="59">
        <v>0</v>
      </c>
      <c r="I593" s="59">
        <v>0</v>
      </c>
      <c r="J593" s="59">
        <v>0</v>
      </c>
      <c r="K593" s="59">
        <v>0</v>
      </c>
      <c r="L593" s="59">
        <v>0</v>
      </c>
    </row>
    <row r="594" spans="1:12" s="48" customFormat="1" ht="30">
      <c r="A594" s="90"/>
      <c r="B594" s="68"/>
      <c r="C594" s="82"/>
      <c r="D594" s="55" t="s">
        <v>19</v>
      </c>
      <c r="E594" s="56">
        <v>0</v>
      </c>
      <c r="F594" s="56">
        <v>0</v>
      </c>
      <c r="G594" s="59">
        <v>0</v>
      </c>
      <c r="H594" s="59">
        <v>0</v>
      </c>
      <c r="I594" s="59">
        <v>0</v>
      </c>
      <c r="J594" s="59">
        <v>0</v>
      </c>
      <c r="K594" s="59">
        <v>0</v>
      </c>
      <c r="L594" s="59">
        <v>0</v>
      </c>
    </row>
    <row r="595" spans="1:12" s="48" customFormat="1">
      <c r="A595" s="90"/>
      <c r="B595" s="68" t="s">
        <v>92</v>
      </c>
      <c r="C595" s="82" t="s">
        <v>36</v>
      </c>
      <c r="D595" s="51" t="s">
        <v>10</v>
      </c>
      <c r="E595" s="52">
        <f>E596+E598+E600+E601</f>
        <v>131</v>
      </c>
      <c r="F595" s="52">
        <f>F596+F598+F600+F601</f>
        <v>131</v>
      </c>
      <c r="G595" s="52">
        <f>G596+G598+G600+G601</f>
        <v>131</v>
      </c>
      <c r="H595" s="52">
        <f>H596+H598+H600+H601</f>
        <v>0</v>
      </c>
      <c r="I595" s="52">
        <f>I596+I598+I600+I601</f>
        <v>0</v>
      </c>
      <c r="J595" s="53">
        <f>H595/E595*100</f>
        <v>0</v>
      </c>
      <c r="K595" s="53">
        <f>I595/F595*100</f>
        <v>0</v>
      </c>
      <c r="L595" s="59">
        <f>H595/G595*100</f>
        <v>0</v>
      </c>
    </row>
    <row r="596" spans="1:12" s="48" customFormat="1">
      <c r="A596" s="90"/>
      <c r="B596" s="68"/>
      <c r="C596" s="82"/>
      <c r="D596" s="55" t="s">
        <v>11</v>
      </c>
      <c r="E596" s="56">
        <v>131</v>
      </c>
      <c r="F596" s="56">
        <v>131</v>
      </c>
      <c r="G596" s="56">
        <v>131</v>
      </c>
      <c r="H596" s="56">
        <v>0</v>
      </c>
      <c r="I596" s="56">
        <v>0</v>
      </c>
      <c r="J596" s="59">
        <f>H596/E596*100</f>
        <v>0</v>
      </c>
      <c r="K596" s="59">
        <f>I596/F596*100</f>
        <v>0</v>
      </c>
      <c r="L596" s="59">
        <f>H596/G596*100</f>
        <v>0</v>
      </c>
    </row>
    <row r="597" spans="1:12" s="48" customFormat="1" ht="30">
      <c r="A597" s="90"/>
      <c r="B597" s="68"/>
      <c r="C597" s="82"/>
      <c r="D597" s="57" t="s">
        <v>12</v>
      </c>
      <c r="E597" s="56">
        <v>0</v>
      </c>
      <c r="F597" s="56">
        <v>0</v>
      </c>
      <c r="G597" s="56">
        <v>0</v>
      </c>
      <c r="H597" s="56">
        <v>0</v>
      </c>
      <c r="I597" s="56">
        <v>0</v>
      </c>
      <c r="J597" s="59">
        <v>0</v>
      </c>
      <c r="K597" s="59">
        <v>0</v>
      </c>
      <c r="L597" s="59">
        <v>0</v>
      </c>
    </row>
    <row r="598" spans="1:12" s="48" customFormat="1">
      <c r="A598" s="90"/>
      <c r="B598" s="68"/>
      <c r="C598" s="82"/>
      <c r="D598" s="55" t="s">
        <v>13</v>
      </c>
      <c r="E598" s="56">
        <v>0</v>
      </c>
      <c r="F598" s="56">
        <v>0</v>
      </c>
      <c r="G598" s="59">
        <v>0</v>
      </c>
      <c r="H598" s="59">
        <v>0</v>
      </c>
      <c r="I598" s="59">
        <v>0</v>
      </c>
      <c r="J598" s="59">
        <v>0</v>
      </c>
      <c r="K598" s="59">
        <v>0</v>
      </c>
      <c r="L598" s="59">
        <v>0</v>
      </c>
    </row>
    <row r="599" spans="1:12" s="48" customFormat="1" ht="30">
      <c r="A599" s="90"/>
      <c r="B599" s="68"/>
      <c r="C599" s="82"/>
      <c r="D599" s="57" t="s">
        <v>14</v>
      </c>
      <c r="E599" s="56">
        <f t="shared" ref="E599" si="94">E598</f>
        <v>0</v>
      </c>
      <c r="F599" s="56">
        <f>F598</f>
        <v>0</v>
      </c>
      <c r="G599" s="56">
        <f t="shared" ref="G599:J599" si="95">G598</f>
        <v>0</v>
      </c>
      <c r="H599" s="56">
        <f t="shared" si="95"/>
        <v>0</v>
      </c>
      <c r="I599" s="56">
        <f t="shared" si="95"/>
        <v>0</v>
      </c>
      <c r="J599" s="56">
        <f t="shared" si="95"/>
        <v>0</v>
      </c>
      <c r="K599" s="56">
        <v>0</v>
      </c>
      <c r="L599" s="56">
        <v>0</v>
      </c>
    </row>
    <row r="600" spans="1:12" s="48" customFormat="1">
      <c r="A600" s="90"/>
      <c r="B600" s="68"/>
      <c r="C600" s="82"/>
      <c r="D600" s="55" t="s">
        <v>15</v>
      </c>
      <c r="E600" s="56">
        <v>0</v>
      </c>
      <c r="F600" s="56">
        <v>0</v>
      </c>
      <c r="G600" s="59">
        <v>0</v>
      </c>
      <c r="H600" s="59">
        <v>0</v>
      </c>
      <c r="I600" s="59">
        <v>0</v>
      </c>
      <c r="J600" s="59">
        <v>0</v>
      </c>
      <c r="K600" s="59">
        <v>0</v>
      </c>
      <c r="L600" s="59">
        <v>0</v>
      </c>
    </row>
    <row r="601" spans="1:12" s="48" customFormat="1" ht="30">
      <c r="A601" s="90"/>
      <c r="B601" s="68"/>
      <c r="C601" s="82"/>
      <c r="D601" s="55" t="s">
        <v>19</v>
      </c>
      <c r="E601" s="56">
        <v>0</v>
      </c>
      <c r="F601" s="56">
        <v>0</v>
      </c>
      <c r="G601" s="59">
        <v>0</v>
      </c>
      <c r="H601" s="59">
        <v>0</v>
      </c>
      <c r="I601" s="59">
        <v>0</v>
      </c>
      <c r="J601" s="59">
        <v>0</v>
      </c>
      <c r="K601" s="59">
        <v>0</v>
      </c>
      <c r="L601" s="59">
        <v>0</v>
      </c>
    </row>
    <row r="602" spans="1:12" s="48" customFormat="1">
      <c r="A602" s="90"/>
      <c r="B602" s="68" t="s">
        <v>93</v>
      </c>
      <c r="C602" s="82"/>
      <c r="D602" s="51" t="s">
        <v>10</v>
      </c>
      <c r="E602" s="52">
        <f>E603+E605+E607+E608</f>
        <v>870</v>
      </c>
      <c r="F602" s="52">
        <f>F603+F605+F607+F608</f>
        <v>870</v>
      </c>
      <c r="G602" s="52">
        <f>G603+G605+G607+G608</f>
        <v>870</v>
      </c>
      <c r="H602" s="52">
        <f>H603+H605+H607+H608</f>
        <v>783</v>
      </c>
      <c r="I602" s="52">
        <f>I603+I605+I607+I608</f>
        <v>0</v>
      </c>
      <c r="J602" s="53">
        <f>H602/E602*100</f>
        <v>90</v>
      </c>
      <c r="K602" s="53">
        <f>I602/F602*100</f>
        <v>0</v>
      </c>
      <c r="L602" s="59">
        <f>H602/G602*100</f>
        <v>90</v>
      </c>
    </row>
    <row r="603" spans="1:12" s="48" customFormat="1">
      <c r="A603" s="90"/>
      <c r="B603" s="68"/>
      <c r="C603" s="82"/>
      <c r="D603" s="55" t="s">
        <v>11</v>
      </c>
      <c r="E603" s="56">
        <f>E610</f>
        <v>870</v>
      </c>
      <c r="F603" s="56">
        <f t="shared" ref="F603:I603" si="96">F610</f>
        <v>870</v>
      </c>
      <c r="G603" s="56">
        <f t="shared" si="96"/>
        <v>870</v>
      </c>
      <c r="H603" s="56">
        <f t="shared" si="96"/>
        <v>783</v>
      </c>
      <c r="I603" s="56">
        <f t="shared" si="96"/>
        <v>0</v>
      </c>
      <c r="J603" s="59">
        <f>H603/E603*100</f>
        <v>90</v>
      </c>
      <c r="K603" s="59">
        <f>I603/F603*100</f>
        <v>0</v>
      </c>
      <c r="L603" s="59">
        <f>H603/G603*100</f>
        <v>90</v>
      </c>
    </row>
    <row r="604" spans="1:12" s="48" customFormat="1" ht="30">
      <c r="A604" s="90"/>
      <c r="B604" s="68"/>
      <c r="C604" s="82"/>
      <c r="D604" s="57" t="s">
        <v>12</v>
      </c>
      <c r="E604" s="56">
        <v>0</v>
      </c>
      <c r="F604" s="56">
        <v>0</v>
      </c>
      <c r="G604" s="56">
        <v>0</v>
      </c>
      <c r="H604" s="56">
        <v>0</v>
      </c>
      <c r="I604" s="56">
        <v>0</v>
      </c>
      <c r="J604" s="59">
        <v>0</v>
      </c>
      <c r="K604" s="59">
        <v>0</v>
      </c>
      <c r="L604" s="59">
        <v>0</v>
      </c>
    </row>
    <row r="605" spans="1:12" s="48" customFormat="1">
      <c r="A605" s="90"/>
      <c r="B605" s="68"/>
      <c r="C605" s="82"/>
      <c r="D605" s="55" t="s">
        <v>13</v>
      </c>
      <c r="E605" s="56">
        <v>0</v>
      </c>
      <c r="F605" s="56">
        <v>0</v>
      </c>
      <c r="G605" s="59">
        <v>0</v>
      </c>
      <c r="H605" s="59">
        <v>0</v>
      </c>
      <c r="I605" s="59">
        <v>0</v>
      </c>
      <c r="J605" s="59">
        <v>0</v>
      </c>
      <c r="K605" s="59">
        <v>0</v>
      </c>
      <c r="L605" s="59">
        <v>0</v>
      </c>
    </row>
    <row r="606" spans="1:12" s="48" customFormat="1" ht="30">
      <c r="A606" s="90"/>
      <c r="B606" s="68"/>
      <c r="C606" s="82"/>
      <c r="D606" s="57" t="s">
        <v>14</v>
      </c>
      <c r="E606" s="56">
        <f t="shared" ref="E606:J606" si="97">E605</f>
        <v>0</v>
      </c>
      <c r="F606" s="56">
        <f t="shared" si="97"/>
        <v>0</v>
      </c>
      <c r="G606" s="56">
        <f t="shared" si="97"/>
        <v>0</v>
      </c>
      <c r="H606" s="56">
        <f t="shared" si="97"/>
        <v>0</v>
      </c>
      <c r="I606" s="56">
        <f t="shared" si="97"/>
        <v>0</v>
      </c>
      <c r="J606" s="56">
        <f t="shared" si="97"/>
        <v>0</v>
      </c>
      <c r="K606" s="59">
        <v>0</v>
      </c>
      <c r="L606" s="59">
        <v>0</v>
      </c>
    </row>
    <row r="607" spans="1:12" s="48" customFormat="1">
      <c r="A607" s="90"/>
      <c r="B607" s="68"/>
      <c r="C607" s="82"/>
      <c r="D607" s="55" t="s">
        <v>15</v>
      </c>
      <c r="E607" s="56">
        <v>0</v>
      </c>
      <c r="F607" s="56">
        <v>0</v>
      </c>
      <c r="G607" s="59">
        <v>0</v>
      </c>
      <c r="H607" s="59">
        <v>0</v>
      </c>
      <c r="I607" s="59">
        <v>0</v>
      </c>
      <c r="J607" s="59">
        <v>0</v>
      </c>
      <c r="K607" s="59">
        <v>0</v>
      </c>
      <c r="L607" s="59">
        <v>0</v>
      </c>
    </row>
    <row r="608" spans="1:12" s="48" customFormat="1" ht="30">
      <c r="A608" s="90"/>
      <c r="B608" s="68"/>
      <c r="C608" s="82"/>
      <c r="D608" s="55" t="s">
        <v>19</v>
      </c>
      <c r="E608" s="56">
        <v>0</v>
      </c>
      <c r="F608" s="56">
        <v>0</v>
      </c>
      <c r="G608" s="59">
        <v>0</v>
      </c>
      <c r="H608" s="59">
        <v>0</v>
      </c>
      <c r="I608" s="59">
        <v>0</v>
      </c>
      <c r="J608" s="59">
        <v>0</v>
      </c>
      <c r="K608" s="59">
        <v>0</v>
      </c>
      <c r="L608" s="59">
        <v>0</v>
      </c>
    </row>
    <row r="609" spans="1:12" s="48" customFormat="1">
      <c r="A609" s="67"/>
      <c r="B609" s="81" t="s">
        <v>94</v>
      </c>
      <c r="C609" s="82"/>
      <c r="D609" s="51" t="s">
        <v>10</v>
      </c>
      <c r="E609" s="52">
        <f>E610+E612+E614+E615</f>
        <v>870</v>
      </c>
      <c r="F609" s="52">
        <f>F610+F612+F614+F615</f>
        <v>870</v>
      </c>
      <c r="G609" s="52">
        <f>G610+G612+G614+G615</f>
        <v>870</v>
      </c>
      <c r="H609" s="52">
        <f>H610+H612+H614+H615</f>
        <v>783</v>
      </c>
      <c r="I609" s="52">
        <f>I610+I612+I614+I615</f>
        <v>0</v>
      </c>
      <c r="J609" s="53">
        <f>H609/E609*100</f>
        <v>90</v>
      </c>
      <c r="K609" s="53">
        <f>I609/F609*100</f>
        <v>0</v>
      </c>
      <c r="L609" s="59">
        <f>H609/G609*100</f>
        <v>90</v>
      </c>
    </row>
    <row r="610" spans="1:12" s="48" customFormat="1">
      <c r="A610" s="67"/>
      <c r="B610" s="81"/>
      <c r="C610" s="82"/>
      <c r="D610" s="55" t="s">
        <v>11</v>
      </c>
      <c r="E610" s="56">
        <v>870</v>
      </c>
      <c r="F610" s="56">
        <v>870</v>
      </c>
      <c r="G610" s="56">
        <v>870</v>
      </c>
      <c r="H610" s="56">
        <v>783</v>
      </c>
      <c r="I610" s="56">
        <v>0</v>
      </c>
      <c r="J610" s="59">
        <f>H610/E610*100</f>
        <v>90</v>
      </c>
      <c r="K610" s="59">
        <f>I610/F610*100</f>
        <v>0</v>
      </c>
      <c r="L610" s="59">
        <f>H610/G610*100</f>
        <v>90</v>
      </c>
    </row>
    <row r="611" spans="1:12" s="48" customFormat="1" ht="30">
      <c r="A611" s="67"/>
      <c r="B611" s="81"/>
      <c r="C611" s="82"/>
      <c r="D611" s="57" t="s">
        <v>12</v>
      </c>
      <c r="E611" s="56">
        <v>0</v>
      </c>
      <c r="F611" s="56">
        <v>0</v>
      </c>
      <c r="G611" s="56">
        <v>0</v>
      </c>
      <c r="H611" s="56">
        <v>0</v>
      </c>
      <c r="I611" s="56">
        <v>0</v>
      </c>
      <c r="J611" s="59">
        <v>0</v>
      </c>
      <c r="K611" s="59">
        <v>0</v>
      </c>
      <c r="L611" s="59">
        <v>0</v>
      </c>
    </row>
    <row r="612" spans="1:12" s="48" customFormat="1">
      <c r="A612" s="67"/>
      <c r="B612" s="81"/>
      <c r="C612" s="82"/>
      <c r="D612" s="55" t="s">
        <v>13</v>
      </c>
      <c r="E612" s="56">
        <v>0</v>
      </c>
      <c r="F612" s="56">
        <v>0</v>
      </c>
      <c r="G612" s="59">
        <v>0</v>
      </c>
      <c r="H612" s="59">
        <v>0</v>
      </c>
      <c r="I612" s="59">
        <v>0</v>
      </c>
      <c r="J612" s="59">
        <v>0</v>
      </c>
      <c r="K612" s="59">
        <v>0</v>
      </c>
      <c r="L612" s="59">
        <v>0</v>
      </c>
    </row>
    <row r="613" spans="1:12" s="48" customFormat="1" ht="30">
      <c r="A613" s="67"/>
      <c r="B613" s="81"/>
      <c r="C613" s="82"/>
      <c r="D613" s="57" t="s">
        <v>14</v>
      </c>
      <c r="E613" s="56">
        <f t="shared" ref="E613:J613" si="98">E612</f>
        <v>0</v>
      </c>
      <c r="F613" s="56">
        <f t="shared" si="98"/>
        <v>0</v>
      </c>
      <c r="G613" s="56">
        <f t="shared" si="98"/>
        <v>0</v>
      </c>
      <c r="H613" s="56">
        <f t="shared" si="98"/>
        <v>0</v>
      </c>
      <c r="I613" s="56">
        <f t="shared" si="98"/>
        <v>0</v>
      </c>
      <c r="J613" s="56">
        <f t="shared" si="98"/>
        <v>0</v>
      </c>
      <c r="K613" s="59">
        <v>0</v>
      </c>
      <c r="L613" s="59">
        <v>0</v>
      </c>
    </row>
    <row r="614" spans="1:12" s="48" customFormat="1">
      <c r="A614" s="67"/>
      <c r="B614" s="81"/>
      <c r="C614" s="82"/>
      <c r="D614" s="55" t="s">
        <v>15</v>
      </c>
      <c r="E614" s="56">
        <v>0</v>
      </c>
      <c r="F614" s="56">
        <v>0</v>
      </c>
      <c r="G614" s="59">
        <v>0</v>
      </c>
      <c r="H614" s="59">
        <v>0</v>
      </c>
      <c r="I614" s="59">
        <v>0</v>
      </c>
      <c r="J614" s="59">
        <v>0</v>
      </c>
      <c r="K614" s="59">
        <v>0</v>
      </c>
      <c r="L614" s="59">
        <v>0</v>
      </c>
    </row>
    <row r="615" spans="1:12" s="48" customFormat="1" ht="30">
      <c r="A615" s="67"/>
      <c r="B615" s="81"/>
      <c r="C615" s="82"/>
      <c r="D615" s="55" t="s">
        <v>19</v>
      </c>
      <c r="E615" s="56">
        <v>0</v>
      </c>
      <c r="F615" s="56">
        <v>0</v>
      </c>
      <c r="G615" s="59">
        <v>0</v>
      </c>
      <c r="H615" s="59">
        <v>0</v>
      </c>
      <c r="I615" s="59">
        <v>0</v>
      </c>
      <c r="J615" s="59">
        <v>0</v>
      </c>
      <c r="K615" s="59">
        <v>0</v>
      </c>
      <c r="L615" s="59">
        <v>0</v>
      </c>
    </row>
    <row r="616" spans="1:12" s="48" customFormat="1">
      <c r="A616" s="90"/>
      <c r="B616" s="68" t="s">
        <v>95</v>
      </c>
      <c r="C616" s="82"/>
      <c r="D616" s="51" t="s">
        <v>10</v>
      </c>
      <c r="E616" s="52">
        <f>E617+E619+E621+E622</f>
        <v>480</v>
      </c>
      <c r="F616" s="52">
        <f>F617+F619+F621+F622</f>
        <v>480</v>
      </c>
      <c r="G616" s="52">
        <f>G617+G619+G621+G622</f>
        <v>480</v>
      </c>
      <c r="H616" s="52">
        <f>H617+H619+H621+H622</f>
        <v>480</v>
      </c>
      <c r="I616" s="52">
        <f>I617+I619+I621+I622</f>
        <v>0</v>
      </c>
      <c r="J616" s="53">
        <f>H616/E616*100</f>
        <v>100</v>
      </c>
      <c r="K616" s="53">
        <f>I616/F616*100</f>
        <v>0</v>
      </c>
      <c r="L616" s="59">
        <f>H616/G616*100</f>
        <v>100</v>
      </c>
    </row>
    <row r="617" spans="1:12" s="48" customFormat="1">
      <c r="A617" s="90"/>
      <c r="B617" s="68"/>
      <c r="C617" s="82"/>
      <c r="D617" s="55" t="s">
        <v>11</v>
      </c>
      <c r="E617" s="56">
        <f>E624</f>
        <v>480</v>
      </c>
      <c r="F617" s="56">
        <f t="shared" ref="F617:I617" si="99">F624</f>
        <v>480</v>
      </c>
      <c r="G617" s="56">
        <f t="shared" si="99"/>
        <v>480</v>
      </c>
      <c r="H617" s="56">
        <f t="shared" si="99"/>
        <v>480</v>
      </c>
      <c r="I617" s="56">
        <f t="shared" si="99"/>
        <v>0</v>
      </c>
      <c r="J617" s="59">
        <f>H617/E617*100</f>
        <v>100</v>
      </c>
      <c r="K617" s="59">
        <f>I617/F617*100</f>
        <v>0</v>
      </c>
      <c r="L617" s="59">
        <f>H617/G617*100</f>
        <v>100</v>
      </c>
    </row>
    <row r="618" spans="1:12" s="48" customFormat="1" ht="30">
      <c r="A618" s="90"/>
      <c r="B618" s="68"/>
      <c r="C618" s="82"/>
      <c r="D618" s="57" t="s">
        <v>12</v>
      </c>
      <c r="E618" s="56">
        <v>0</v>
      </c>
      <c r="F618" s="56">
        <v>0</v>
      </c>
      <c r="G618" s="56">
        <v>0</v>
      </c>
      <c r="H618" s="56">
        <v>0</v>
      </c>
      <c r="I618" s="56">
        <v>0</v>
      </c>
      <c r="J618" s="59">
        <v>0</v>
      </c>
      <c r="K618" s="59">
        <v>0</v>
      </c>
      <c r="L618" s="59">
        <v>0</v>
      </c>
    </row>
    <row r="619" spans="1:12" s="48" customFormat="1">
      <c r="A619" s="90"/>
      <c r="B619" s="68"/>
      <c r="C619" s="82"/>
      <c r="D619" s="55" t="s">
        <v>13</v>
      </c>
      <c r="E619" s="56">
        <v>0</v>
      </c>
      <c r="F619" s="56">
        <v>0</v>
      </c>
      <c r="G619" s="59">
        <v>0</v>
      </c>
      <c r="H619" s="59">
        <v>0</v>
      </c>
      <c r="I619" s="59">
        <v>0</v>
      </c>
      <c r="J619" s="59">
        <v>0</v>
      </c>
      <c r="K619" s="59">
        <v>0</v>
      </c>
      <c r="L619" s="59">
        <v>0</v>
      </c>
    </row>
    <row r="620" spans="1:12" s="48" customFormat="1" ht="30">
      <c r="A620" s="90"/>
      <c r="B620" s="68"/>
      <c r="C620" s="82"/>
      <c r="D620" s="57" t="s">
        <v>14</v>
      </c>
      <c r="E620" s="56">
        <f t="shared" ref="E620:J620" si="100">E619</f>
        <v>0</v>
      </c>
      <c r="F620" s="56">
        <f t="shared" si="100"/>
        <v>0</v>
      </c>
      <c r="G620" s="56">
        <f t="shared" si="100"/>
        <v>0</v>
      </c>
      <c r="H620" s="56">
        <f t="shared" si="100"/>
        <v>0</v>
      </c>
      <c r="I620" s="56">
        <f t="shared" si="100"/>
        <v>0</v>
      </c>
      <c r="J620" s="56">
        <f t="shared" si="100"/>
        <v>0</v>
      </c>
      <c r="K620" s="59">
        <v>0</v>
      </c>
      <c r="L620" s="59">
        <v>0</v>
      </c>
    </row>
    <row r="621" spans="1:12" s="48" customFormat="1">
      <c r="A621" s="90"/>
      <c r="B621" s="68"/>
      <c r="C621" s="82"/>
      <c r="D621" s="55" t="s">
        <v>15</v>
      </c>
      <c r="E621" s="56">
        <v>0</v>
      </c>
      <c r="F621" s="56">
        <v>0</v>
      </c>
      <c r="G621" s="59">
        <v>0</v>
      </c>
      <c r="H621" s="59">
        <v>0</v>
      </c>
      <c r="I621" s="59">
        <v>0</v>
      </c>
      <c r="J621" s="59">
        <v>0</v>
      </c>
      <c r="K621" s="59">
        <v>0</v>
      </c>
      <c r="L621" s="59">
        <v>0</v>
      </c>
    </row>
    <row r="622" spans="1:12" s="48" customFormat="1" ht="30">
      <c r="A622" s="90"/>
      <c r="B622" s="68"/>
      <c r="C622" s="82"/>
      <c r="D622" s="55" t="s">
        <v>19</v>
      </c>
      <c r="E622" s="56">
        <v>0</v>
      </c>
      <c r="F622" s="56">
        <v>0</v>
      </c>
      <c r="G622" s="59">
        <v>0</v>
      </c>
      <c r="H622" s="59">
        <v>0</v>
      </c>
      <c r="I622" s="59">
        <v>0</v>
      </c>
      <c r="J622" s="59">
        <v>0</v>
      </c>
      <c r="K622" s="59">
        <v>0</v>
      </c>
      <c r="L622" s="59">
        <v>0</v>
      </c>
    </row>
    <row r="623" spans="1:12" s="48" customFormat="1">
      <c r="A623" s="67"/>
      <c r="B623" s="81" t="s">
        <v>96</v>
      </c>
      <c r="C623" s="82"/>
      <c r="D623" s="51" t="s">
        <v>10</v>
      </c>
      <c r="E623" s="52">
        <f>E624+E626+E628+E629</f>
        <v>480</v>
      </c>
      <c r="F623" s="52">
        <f>F624+F626+F628+F629</f>
        <v>480</v>
      </c>
      <c r="G623" s="52">
        <f>G624+G626+G628+G629</f>
        <v>480</v>
      </c>
      <c r="H623" s="52">
        <f>H624+H626+H628+H629</f>
        <v>480</v>
      </c>
      <c r="I623" s="52">
        <f>I624+I626+I628+I629</f>
        <v>0</v>
      </c>
      <c r="J623" s="53">
        <f>H623/E623*100</f>
        <v>100</v>
      </c>
      <c r="K623" s="53">
        <f>I623/F623*100</f>
        <v>0</v>
      </c>
      <c r="L623" s="59">
        <f>H623/G623*100</f>
        <v>100</v>
      </c>
    </row>
    <row r="624" spans="1:12" s="48" customFormat="1">
      <c r="A624" s="67"/>
      <c r="B624" s="81"/>
      <c r="C624" s="82"/>
      <c r="D624" s="55" t="s">
        <v>11</v>
      </c>
      <c r="E624" s="56">
        <v>480</v>
      </c>
      <c r="F624" s="56">
        <v>480</v>
      </c>
      <c r="G624" s="56">
        <v>480</v>
      </c>
      <c r="H624" s="56">
        <v>480</v>
      </c>
      <c r="I624" s="56">
        <v>0</v>
      </c>
      <c r="J624" s="59">
        <f>H624/E624*100</f>
        <v>100</v>
      </c>
      <c r="K624" s="59">
        <f>I624/F624*100</f>
        <v>0</v>
      </c>
      <c r="L624" s="59">
        <f>H624/G624*100</f>
        <v>100</v>
      </c>
    </row>
    <row r="625" spans="1:12" s="48" customFormat="1" ht="30">
      <c r="A625" s="67"/>
      <c r="B625" s="81"/>
      <c r="C625" s="82"/>
      <c r="D625" s="57" t="s">
        <v>12</v>
      </c>
      <c r="E625" s="56">
        <v>0</v>
      </c>
      <c r="F625" s="56">
        <v>0</v>
      </c>
      <c r="G625" s="56">
        <v>0</v>
      </c>
      <c r="H625" s="56">
        <v>0</v>
      </c>
      <c r="I625" s="56">
        <v>0</v>
      </c>
      <c r="J625" s="59">
        <v>0</v>
      </c>
      <c r="K625" s="59">
        <v>0</v>
      </c>
      <c r="L625" s="59">
        <v>0</v>
      </c>
    </row>
    <row r="626" spans="1:12" s="48" customFormat="1">
      <c r="A626" s="67"/>
      <c r="B626" s="81"/>
      <c r="C626" s="82"/>
      <c r="D626" s="55" t="s">
        <v>13</v>
      </c>
      <c r="E626" s="56">
        <v>0</v>
      </c>
      <c r="F626" s="56">
        <v>0</v>
      </c>
      <c r="G626" s="59">
        <v>0</v>
      </c>
      <c r="H626" s="59">
        <v>0</v>
      </c>
      <c r="I626" s="59">
        <v>0</v>
      </c>
      <c r="J626" s="59">
        <v>0</v>
      </c>
      <c r="K626" s="59">
        <v>0</v>
      </c>
      <c r="L626" s="59">
        <v>0</v>
      </c>
    </row>
    <row r="627" spans="1:12" s="48" customFormat="1" ht="30">
      <c r="A627" s="67"/>
      <c r="B627" s="81"/>
      <c r="C627" s="82"/>
      <c r="D627" s="57" t="s">
        <v>14</v>
      </c>
      <c r="E627" s="56">
        <f t="shared" ref="E627:J627" si="101">E626</f>
        <v>0</v>
      </c>
      <c r="F627" s="56">
        <f t="shared" si="101"/>
        <v>0</v>
      </c>
      <c r="G627" s="56">
        <f t="shared" si="101"/>
        <v>0</v>
      </c>
      <c r="H627" s="56">
        <f t="shared" si="101"/>
        <v>0</v>
      </c>
      <c r="I627" s="56">
        <f t="shared" si="101"/>
        <v>0</v>
      </c>
      <c r="J627" s="56">
        <f t="shared" si="101"/>
        <v>0</v>
      </c>
      <c r="K627" s="59">
        <v>0</v>
      </c>
      <c r="L627" s="59">
        <v>0</v>
      </c>
    </row>
    <row r="628" spans="1:12" s="48" customFormat="1">
      <c r="A628" s="67"/>
      <c r="B628" s="81"/>
      <c r="C628" s="82"/>
      <c r="D628" s="55" t="s">
        <v>15</v>
      </c>
      <c r="E628" s="56">
        <v>0</v>
      </c>
      <c r="F628" s="56">
        <v>0</v>
      </c>
      <c r="G628" s="59">
        <v>0</v>
      </c>
      <c r="H628" s="59">
        <v>0</v>
      </c>
      <c r="I628" s="59">
        <v>0</v>
      </c>
      <c r="J628" s="59">
        <v>0</v>
      </c>
      <c r="K628" s="59">
        <v>0</v>
      </c>
      <c r="L628" s="59">
        <v>0</v>
      </c>
    </row>
    <row r="629" spans="1:12" s="48" customFormat="1" ht="30">
      <c r="A629" s="67"/>
      <c r="B629" s="81"/>
      <c r="C629" s="82"/>
      <c r="D629" s="55" t="s">
        <v>19</v>
      </c>
      <c r="E629" s="56">
        <v>0</v>
      </c>
      <c r="F629" s="56">
        <v>0</v>
      </c>
      <c r="G629" s="59">
        <v>0</v>
      </c>
      <c r="H629" s="59">
        <v>0</v>
      </c>
      <c r="I629" s="59">
        <v>0</v>
      </c>
      <c r="J629" s="59">
        <v>0</v>
      </c>
      <c r="K629" s="59">
        <v>0</v>
      </c>
      <c r="L629" s="59">
        <v>0</v>
      </c>
    </row>
    <row r="630" spans="1:12" s="48" customFormat="1">
      <c r="A630" s="100"/>
      <c r="B630" s="68" t="s">
        <v>97</v>
      </c>
      <c r="C630" s="73" t="s">
        <v>98</v>
      </c>
      <c r="D630" s="55" t="s">
        <v>10</v>
      </c>
      <c r="E630" s="56">
        <f t="shared" ref="E630:J630" si="102">E631+E633+E635+E636</f>
        <v>806392.89999999991</v>
      </c>
      <c r="F630" s="56">
        <f t="shared" si="102"/>
        <v>1189469.4000000001</v>
      </c>
      <c r="G630" s="56">
        <f t="shared" si="102"/>
        <v>1189469.4000000001</v>
      </c>
      <c r="H630" s="56">
        <f t="shared" si="102"/>
        <v>501362.60000000003</v>
      </c>
      <c r="I630" s="56">
        <f t="shared" si="102"/>
        <v>28688.7</v>
      </c>
      <c r="J630" s="56">
        <f t="shared" si="102"/>
        <v>157.21716535892702</v>
      </c>
      <c r="K630" s="53">
        <f>H630/F630*100</f>
        <v>42.150104912324771</v>
      </c>
      <c r="L630" s="53">
        <f>H630/G630*100</f>
        <v>42.150104912324771</v>
      </c>
    </row>
    <row r="631" spans="1:12" s="48" customFormat="1">
      <c r="A631" s="100"/>
      <c r="B631" s="68"/>
      <c r="C631" s="73"/>
      <c r="D631" s="55" t="s">
        <v>11</v>
      </c>
      <c r="E631" s="56">
        <f t="shared" ref="E631:I634" si="103">E638+E645+E652+E659</f>
        <v>675699.7</v>
      </c>
      <c r="F631" s="56">
        <f t="shared" si="103"/>
        <v>1058776.2</v>
      </c>
      <c r="G631" s="56">
        <f t="shared" si="103"/>
        <v>1058776.2</v>
      </c>
      <c r="H631" s="56">
        <f t="shared" si="103"/>
        <v>435642.4</v>
      </c>
      <c r="I631" s="56">
        <f t="shared" si="103"/>
        <v>1434.4</v>
      </c>
      <c r="J631" s="56">
        <f>H631/E631*100</f>
        <v>64.472782805734568</v>
      </c>
      <c r="K631" s="59">
        <f>H631/F631*100</f>
        <v>41.145843663656208</v>
      </c>
      <c r="L631" s="59">
        <f>H631/G631*100</f>
        <v>41.145843663656208</v>
      </c>
    </row>
    <row r="632" spans="1:12" s="48" customFormat="1" ht="30">
      <c r="A632" s="100"/>
      <c r="B632" s="68"/>
      <c r="C632" s="73"/>
      <c r="D632" s="57" t="s">
        <v>12</v>
      </c>
      <c r="E632" s="56">
        <f t="shared" si="103"/>
        <v>300563.40000000002</v>
      </c>
      <c r="F632" s="56">
        <f t="shared" si="103"/>
        <v>1802.9</v>
      </c>
      <c r="G632" s="56">
        <f t="shared" si="103"/>
        <v>1802.9</v>
      </c>
      <c r="H632" s="56">
        <f t="shared" si="103"/>
        <v>146246.1</v>
      </c>
      <c r="I632" s="56">
        <f t="shared" si="103"/>
        <v>1434.4</v>
      </c>
      <c r="J632" s="56">
        <f>H632/E632*100</f>
        <v>48.657321550128856</v>
      </c>
      <c r="K632" s="59">
        <f>H632/F632*100</f>
        <v>8111.7144600366073</v>
      </c>
      <c r="L632" s="59">
        <f>H632/G632*100</f>
        <v>8111.7144600366073</v>
      </c>
    </row>
    <row r="633" spans="1:12" s="48" customFormat="1">
      <c r="A633" s="100"/>
      <c r="B633" s="68"/>
      <c r="C633" s="73"/>
      <c r="D633" s="55" t="s">
        <v>13</v>
      </c>
      <c r="E633" s="56">
        <f t="shared" si="103"/>
        <v>43930.1</v>
      </c>
      <c r="F633" s="56">
        <f t="shared" si="103"/>
        <v>43930.1</v>
      </c>
      <c r="G633" s="56">
        <f t="shared" si="103"/>
        <v>43930.1</v>
      </c>
      <c r="H633" s="56">
        <f t="shared" si="103"/>
        <v>40742.699999999997</v>
      </c>
      <c r="I633" s="56">
        <f t="shared" si="103"/>
        <v>27254.3</v>
      </c>
      <c r="J633" s="56">
        <f>H633/E633*100</f>
        <v>92.744382553192452</v>
      </c>
      <c r="K633" s="59">
        <f>H633/F633*100</f>
        <v>92.744382553192452</v>
      </c>
      <c r="L633" s="59">
        <f>H633/G633*100</f>
        <v>92.744382553192452</v>
      </c>
    </row>
    <row r="634" spans="1:12" s="48" customFormat="1" ht="30">
      <c r="A634" s="100"/>
      <c r="B634" s="68"/>
      <c r="C634" s="73"/>
      <c r="D634" s="57" t="s">
        <v>14</v>
      </c>
      <c r="E634" s="56">
        <f t="shared" si="103"/>
        <v>43930.1</v>
      </c>
      <c r="F634" s="56">
        <f t="shared" si="103"/>
        <v>43930.1</v>
      </c>
      <c r="G634" s="56">
        <f t="shared" si="103"/>
        <v>43930.1</v>
      </c>
      <c r="H634" s="56">
        <f t="shared" si="103"/>
        <v>40742.699999999997</v>
      </c>
      <c r="I634" s="56">
        <f t="shared" si="103"/>
        <v>27254.3</v>
      </c>
      <c r="J634" s="56">
        <f>H634/E634*100</f>
        <v>92.744382553192452</v>
      </c>
      <c r="K634" s="59">
        <f>H634/F634*100</f>
        <v>92.744382553192452</v>
      </c>
      <c r="L634" s="59">
        <f>H634/G634*100</f>
        <v>92.744382553192452</v>
      </c>
    </row>
    <row r="635" spans="1:12" s="48" customFormat="1">
      <c r="A635" s="100"/>
      <c r="B635" s="68"/>
      <c r="C635" s="73"/>
      <c r="D635" s="55" t="s">
        <v>15</v>
      </c>
      <c r="E635" s="56">
        <f>E656</f>
        <v>763.1</v>
      </c>
      <c r="F635" s="56">
        <f t="shared" ref="F635:I635" si="104">F656</f>
        <v>763.1</v>
      </c>
      <c r="G635" s="56">
        <f t="shared" si="104"/>
        <v>763.1</v>
      </c>
      <c r="H635" s="56">
        <f t="shared" si="104"/>
        <v>0</v>
      </c>
      <c r="I635" s="56">
        <f t="shared" si="104"/>
        <v>0</v>
      </c>
      <c r="J635" s="56">
        <v>0</v>
      </c>
      <c r="K635" s="59">
        <v>0</v>
      </c>
      <c r="L635" s="59">
        <v>0</v>
      </c>
    </row>
    <row r="636" spans="1:12" s="48" customFormat="1" ht="30">
      <c r="A636" s="100"/>
      <c r="B636" s="68"/>
      <c r="C636" s="73"/>
      <c r="D636" s="55" t="s">
        <v>19</v>
      </c>
      <c r="E636" s="56">
        <f>E643+E650+E657+E664</f>
        <v>86000</v>
      </c>
      <c r="F636" s="56">
        <f>F643+F650+F657+F664</f>
        <v>86000</v>
      </c>
      <c r="G636" s="56">
        <f>G643+G650+G657+G664</f>
        <v>86000</v>
      </c>
      <c r="H636" s="56">
        <f>H643+H650+H657+H664</f>
        <v>24977.5</v>
      </c>
      <c r="I636" s="56">
        <f>I643+I650+I657+I664</f>
        <v>0</v>
      </c>
      <c r="J636" s="56">
        <v>0</v>
      </c>
      <c r="K636" s="56">
        <v>0</v>
      </c>
      <c r="L636" s="56">
        <v>0</v>
      </c>
    </row>
    <row r="637" spans="1:12" s="48" customFormat="1">
      <c r="A637" s="100"/>
      <c r="B637" s="68"/>
      <c r="C637" s="82" t="s">
        <v>36</v>
      </c>
      <c r="D637" s="55" t="s">
        <v>10</v>
      </c>
      <c r="E637" s="56">
        <f>E638+E640+E642+E643</f>
        <v>507632.39999999997</v>
      </c>
      <c r="F637" s="56">
        <f>F638+F640+F642+F643</f>
        <v>677689.1</v>
      </c>
      <c r="G637" s="56">
        <f>G638+G640+G642+G643</f>
        <v>677689.1</v>
      </c>
      <c r="H637" s="56">
        <f>H638+H640+H642+H643</f>
        <v>356826.4</v>
      </c>
      <c r="I637" s="56">
        <f>I638+I640+I642+I643</f>
        <v>28688.7</v>
      </c>
      <c r="J637" s="53">
        <f>H637/E637*100</f>
        <v>70.292282368107323</v>
      </c>
      <c r="K637" s="53">
        <f>H637/F637*100</f>
        <v>52.653406997397489</v>
      </c>
      <c r="L637" s="53">
        <f>H637/G637*100</f>
        <v>52.653406997397489</v>
      </c>
    </row>
    <row r="638" spans="1:12" s="48" customFormat="1">
      <c r="A638" s="100"/>
      <c r="B638" s="68"/>
      <c r="C638" s="82"/>
      <c r="D638" s="55" t="s">
        <v>11</v>
      </c>
      <c r="E638" s="56">
        <f>E673+E720+E734+E748+E762+E825</f>
        <v>376939.2</v>
      </c>
      <c r="F638" s="56">
        <f>F673+F720+F734+F748+F762+F825</f>
        <v>546995.9</v>
      </c>
      <c r="G638" s="56">
        <f>G673+G720+G734+G748+G762+G825</f>
        <v>546995.9</v>
      </c>
      <c r="H638" s="56">
        <f>H673+H720+H734+H748+H762+H825</f>
        <v>291106.2</v>
      </c>
      <c r="I638" s="56">
        <f>I673+I720+I734+I748+I762+I825</f>
        <v>1434.4</v>
      </c>
      <c r="J638" s="59">
        <f>H638/E638*100</f>
        <v>77.228953634962878</v>
      </c>
      <c r="K638" s="59">
        <f>H638/F638*100</f>
        <v>53.219082629321356</v>
      </c>
      <c r="L638" s="59">
        <f>H638/G638*100</f>
        <v>53.219082629321356</v>
      </c>
    </row>
    <row r="639" spans="1:12" s="48" customFormat="1" ht="30">
      <c r="A639" s="100"/>
      <c r="B639" s="68"/>
      <c r="C639" s="82"/>
      <c r="D639" s="57" t="s">
        <v>12</v>
      </c>
      <c r="E639" s="56">
        <f>E735+E763+E833</f>
        <v>1802.9</v>
      </c>
      <c r="F639" s="56">
        <f>F735+F763+F833</f>
        <v>1802.9</v>
      </c>
      <c r="G639" s="56">
        <f>G735+G763+G833</f>
        <v>1802.9</v>
      </c>
      <c r="H639" s="56">
        <f>H735+H763+H833</f>
        <v>1709.9</v>
      </c>
      <c r="I639" s="56">
        <f>I735+I763+I833</f>
        <v>1434.4</v>
      </c>
      <c r="J639" s="59">
        <v>0</v>
      </c>
      <c r="K639" s="59">
        <v>0</v>
      </c>
      <c r="L639" s="59">
        <v>0</v>
      </c>
    </row>
    <row r="640" spans="1:12" s="48" customFormat="1">
      <c r="A640" s="100"/>
      <c r="B640" s="68"/>
      <c r="C640" s="82"/>
      <c r="D640" s="55" t="s">
        <v>13</v>
      </c>
      <c r="E640" s="56">
        <f>E675+E722+E736+E750+E764</f>
        <v>43930.1</v>
      </c>
      <c r="F640" s="56">
        <f>F675+F722+F736+F750+F764</f>
        <v>43930.1</v>
      </c>
      <c r="G640" s="56">
        <f>G675+G722+G736+G750+G764</f>
        <v>43930.1</v>
      </c>
      <c r="H640" s="56">
        <f>H675+H722+H736+H750+H764</f>
        <v>40742.699999999997</v>
      </c>
      <c r="I640" s="56">
        <f>I675+I722+I736+I750+I764</f>
        <v>27254.3</v>
      </c>
      <c r="J640" s="59">
        <f>H640/E640*100</f>
        <v>92.744382553192452</v>
      </c>
      <c r="K640" s="59">
        <f t="shared" ref="K640:K641" si="105">H640/F640*100</f>
        <v>92.744382553192452</v>
      </c>
      <c r="L640" s="59">
        <f t="shared" ref="L640:L641" si="106">H640/G640*100</f>
        <v>92.744382553192452</v>
      </c>
    </row>
    <row r="641" spans="1:12" s="48" customFormat="1" ht="30">
      <c r="A641" s="100"/>
      <c r="B641" s="68"/>
      <c r="C641" s="82"/>
      <c r="D641" s="57" t="s">
        <v>14</v>
      </c>
      <c r="E641" s="56">
        <f>E737+E765+E828</f>
        <v>43930.1</v>
      </c>
      <c r="F641" s="56">
        <f>F737+F765+F828</f>
        <v>43930.1</v>
      </c>
      <c r="G641" s="56">
        <f>G737+G765+G828</f>
        <v>43930.1</v>
      </c>
      <c r="H641" s="56">
        <f>H737+H765+H828</f>
        <v>40742.699999999997</v>
      </c>
      <c r="I641" s="56">
        <f>I737+I765+I828</f>
        <v>27254.3</v>
      </c>
      <c r="J641" s="59">
        <f>H641/E641*100</f>
        <v>92.744382553192452</v>
      </c>
      <c r="K641" s="59">
        <f t="shared" si="105"/>
        <v>92.744382553192452</v>
      </c>
      <c r="L641" s="59">
        <f t="shared" si="106"/>
        <v>92.744382553192452</v>
      </c>
    </row>
    <row r="642" spans="1:12" s="48" customFormat="1">
      <c r="A642" s="100"/>
      <c r="B642" s="68"/>
      <c r="C642" s="82"/>
      <c r="D642" s="55" t="s">
        <v>15</v>
      </c>
      <c r="E642" s="56">
        <f>E829</f>
        <v>763.1</v>
      </c>
      <c r="F642" s="56">
        <f t="shared" ref="F642:I642" si="107">F829</f>
        <v>763.1</v>
      </c>
      <c r="G642" s="56">
        <f t="shared" si="107"/>
        <v>763.1</v>
      </c>
      <c r="H642" s="56">
        <f t="shared" si="107"/>
        <v>0</v>
      </c>
      <c r="I642" s="56">
        <f t="shared" si="107"/>
        <v>0</v>
      </c>
      <c r="J642" s="59">
        <v>0</v>
      </c>
      <c r="K642" s="59">
        <v>0</v>
      </c>
      <c r="L642" s="59">
        <v>0</v>
      </c>
    </row>
    <row r="643" spans="1:12" s="48" customFormat="1" ht="63">
      <c r="A643" s="100"/>
      <c r="B643" s="68"/>
      <c r="C643" s="82"/>
      <c r="D643" s="58" t="s">
        <v>16</v>
      </c>
      <c r="E643" s="56">
        <f>E678</f>
        <v>86000</v>
      </c>
      <c r="F643" s="56">
        <f t="shared" ref="F643:I643" si="108">F678</f>
        <v>86000</v>
      </c>
      <c r="G643" s="56">
        <f t="shared" si="108"/>
        <v>86000</v>
      </c>
      <c r="H643" s="56">
        <f t="shared" si="108"/>
        <v>24977.5</v>
      </c>
      <c r="I643" s="56">
        <f t="shared" si="108"/>
        <v>0</v>
      </c>
      <c r="J643" s="59">
        <v>0</v>
      </c>
      <c r="K643" s="59">
        <v>0</v>
      </c>
      <c r="L643" s="59">
        <v>0</v>
      </c>
    </row>
    <row r="644" spans="1:12" s="48" customFormat="1" ht="15" customHeight="1">
      <c r="A644" s="100"/>
      <c r="B644" s="68"/>
      <c r="C644" s="82" t="s">
        <v>20</v>
      </c>
      <c r="D644" s="55" t="s">
        <v>10</v>
      </c>
      <c r="E644" s="56">
        <f>E645+E647+E649+E650</f>
        <v>298760.5</v>
      </c>
      <c r="F644" s="56">
        <f>F645+F647+F649+F650</f>
        <v>511780.3</v>
      </c>
      <c r="G644" s="56">
        <f>G645+G647+G649+G650</f>
        <v>511780.3</v>
      </c>
      <c r="H644" s="56">
        <f>H645+H647+H649+H650</f>
        <v>144536.20000000001</v>
      </c>
      <c r="I644" s="56">
        <f>I645+I647+I649+I650</f>
        <v>0</v>
      </c>
      <c r="J644" s="53">
        <f>G644/E644*100</f>
        <v>171.30119276142594</v>
      </c>
      <c r="K644" s="53">
        <f>H644/F644*100</f>
        <v>28.241845182395654</v>
      </c>
      <c r="L644" s="53">
        <f>H644/G644*100</f>
        <v>28.241845182395654</v>
      </c>
    </row>
    <row r="645" spans="1:12" s="48" customFormat="1">
      <c r="A645" s="100"/>
      <c r="B645" s="68"/>
      <c r="C645" s="82"/>
      <c r="D645" s="55" t="s">
        <v>11</v>
      </c>
      <c r="E645" s="56">
        <f>E666+E769+E741</f>
        <v>298760.5</v>
      </c>
      <c r="F645" s="56">
        <f>F666+F769+F741</f>
        <v>511780.3</v>
      </c>
      <c r="G645" s="56">
        <f>G666+G769+G741</f>
        <v>511780.3</v>
      </c>
      <c r="H645" s="56">
        <f>H666+H769+H741</f>
        <v>144536.20000000001</v>
      </c>
      <c r="I645" s="56">
        <f>I666+I769+I741</f>
        <v>0</v>
      </c>
      <c r="J645" s="59">
        <f>H645/E645*100</f>
        <v>48.378617655279065</v>
      </c>
      <c r="K645" s="59">
        <f>H645/F645*100</f>
        <v>28.241845182395654</v>
      </c>
      <c r="L645" s="59">
        <f>H645/G645*100</f>
        <v>28.241845182395654</v>
      </c>
    </row>
    <row r="646" spans="1:12" s="48" customFormat="1" ht="30">
      <c r="A646" s="100"/>
      <c r="B646" s="68"/>
      <c r="C646" s="82"/>
      <c r="D646" s="57" t="s">
        <v>12</v>
      </c>
      <c r="E646" s="56">
        <f>E645</f>
        <v>298760.5</v>
      </c>
      <c r="F646" s="56">
        <v>0</v>
      </c>
      <c r="G646" s="56">
        <v>0</v>
      </c>
      <c r="H646" s="56">
        <f t="shared" ref="H646:I646" si="109">H645</f>
        <v>144536.20000000001</v>
      </c>
      <c r="I646" s="56">
        <f t="shared" si="109"/>
        <v>0</v>
      </c>
      <c r="J646" s="59">
        <v>0</v>
      </c>
      <c r="K646" s="59">
        <v>0</v>
      </c>
      <c r="L646" s="59">
        <v>0</v>
      </c>
    </row>
    <row r="647" spans="1:12" s="48" customFormat="1">
      <c r="A647" s="100"/>
      <c r="B647" s="68"/>
      <c r="C647" s="82"/>
      <c r="D647" s="55" t="s">
        <v>13</v>
      </c>
      <c r="E647" s="56">
        <f>E668+E771</f>
        <v>0</v>
      </c>
      <c r="F647" s="56">
        <f>F668+F771</f>
        <v>0</v>
      </c>
      <c r="G647" s="56">
        <f>G668+G771</f>
        <v>0</v>
      </c>
      <c r="H647" s="56">
        <f>H668+H771</f>
        <v>0</v>
      </c>
      <c r="I647" s="56">
        <f>I668+I771</f>
        <v>0</v>
      </c>
      <c r="J647" s="59">
        <v>0</v>
      </c>
      <c r="K647" s="59">
        <v>0</v>
      </c>
      <c r="L647" s="59">
        <v>0</v>
      </c>
    </row>
    <row r="648" spans="1:12" s="48" customFormat="1" ht="30">
      <c r="A648" s="100"/>
      <c r="B648" s="68"/>
      <c r="C648" s="82"/>
      <c r="D648" s="57" t="s">
        <v>14</v>
      </c>
      <c r="E648" s="56">
        <f>E647</f>
        <v>0</v>
      </c>
      <c r="F648" s="56">
        <f>F647</f>
        <v>0</v>
      </c>
      <c r="G648" s="56">
        <f>G647</f>
        <v>0</v>
      </c>
      <c r="H648" s="56">
        <f>H647</f>
        <v>0</v>
      </c>
      <c r="I648" s="56">
        <f>I647</f>
        <v>0</v>
      </c>
      <c r="J648" s="59">
        <v>0</v>
      </c>
      <c r="K648" s="59">
        <v>0</v>
      </c>
      <c r="L648" s="59">
        <v>0</v>
      </c>
    </row>
    <row r="649" spans="1:12" s="48" customFormat="1">
      <c r="A649" s="100"/>
      <c r="B649" s="68"/>
      <c r="C649" s="82"/>
      <c r="D649" s="55" t="s">
        <v>15</v>
      </c>
      <c r="E649" s="56">
        <f t="shared" ref="E649:E650" si="110">E773</f>
        <v>0</v>
      </c>
      <c r="F649" s="56">
        <v>0</v>
      </c>
      <c r="G649" s="59">
        <v>0</v>
      </c>
      <c r="H649" s="59">
        <v>0</v>
      </c>
      <c r="I649" s="59">
        <v>0</v>
      </c>
      <c r="J649" s="59">
        <v>0</v>
      </c>
      <c r="K649" s="59">
        <v>0</v>
      </c>
      <c r="L649" s="59">
        <v>0</v>
      </c>
    </row>
    <row r="650" spans="1:12" s="48" customFormat="1" ht="30">
      <c r="A650" s="100"/>
      <c r="B650" s="68"/>
      <c r="C650" s="82"/>
      <c r="D650" s="55" t="s">
        <v>19</v>
      </c>
      <c r="E650" s="56">
        <f t="shared" si="110"/>
        <v>0</v>
      </c>
      <c r="F650" s="56">
        <v>0</v>
      </c>
      <c r="G650" s="59">
        <v>0</v>
      </c>
      <c r="H650" s="59">
        <v>0</v>
      </c>
      <c r="I650" s="59">
        <v>0</v>
      </c>
      <c r="J650" s="59">
        <v>0</v>
      </c>
      <c r="K650" s="59">
        <v>0</v>
      </c>
      <c r="L650" s="59">
        <v>0</v>
      </c>
    </row>
    <row r="651" spans="1:12" s="48" customFormat="1">
      <c r="A651" s="100"/>
      <c r="B651" s="68"/>
      <c r="C651" s="73" t="s">
        <v>99</v>
      </c>
      <c r="D651" s="55" t="s">
        <v>10</v>
      </c>
      <c r="E651" s="56">
        <f>E652+E654+E656+E657</f>
        <v>763.1</v>
      </c>
      <c r="F651" s="56">
        <f>F652+F654+F656+F657</f>
        <v>763.1</v>
      </c>
      <c r="G651" s="56">
        <f>G652+G654+G656+G657</f>
        <v>763.1</v>
      </c>
      <c r="H651" s="56">
        <f>H652+H654+H656+H657</f>
        <v>0</v>
      </c>
      <c r="I651" s="56">
        <f>I652+I654+I656+I657</f>
        <v>0</v>
      </c>
      <c r="J651" s="53">
        <v>0</v>
      </c>
      <c r="K651" s="53">
        <v>0</v>
      </c>
      <c r="L651" s="53">
        <v>0</v>
      </c>
    </row>
    <row r="652" spans="1:12" s="48" customFormat="1">
      <c r="A652" s="100"/>
      <c r="B652" s="68"/>
      <c r="C652" s="73"/>
      <c r="D652" s="55" t="s">
        <v>11</v>
      </c>
      <c r="E652" s="56">
        <v>0</v>
      </c>
      <c r="F652" s="56">
        <v>0</v>
      </c>
      <c r="G652" s="59">
        <v>0</v>
      </c>
      <c r="H652" s="59">
        <v>0</v>
      </c>
      <c r="I652" s="59">
        <v>0</v>
      </c>
      <c r="J652" s="59">
        <v>0</v>
      </c>
      <c r="K652" s="59">
        <v>0</v>
      </c>
      <c r="L652" s="59">
        <v>0</v>
      </c>
    </row>
    <row r="653" spans="1:12" s="48" customFormat="1" ht="30">
      <c r="A653" s="100"/>
      <c r="B653" s="68"/>
      <c r="C653" s="73"/>
      <c r="D653" s="57" t="s">
        <v>12</v>
      </c>
      <c r="E653" s="56">
        <v>0</v>
      </c>
      <c r="F653" s="56">
        <v>0</v>
      </c>
      <c r="G653" s="59">
        <v>0</v>
      </c>
      <c r="H653" s="59">
        <v>0</v>
      </c>
      <c r="I653" s="59">
        <v>0</v>
      </c>
      <c r="J653" s="59">
        <v>0</v>
      </c>
      <c r="K653" s="59">
        <v>0</v>
      </c>
      <c r="L653" s="53">
        <v>0</v>
      </c>
    </row>
    <row r="654" spans="1:12" s="48" customFormat="1">
      <c r="A654" s="100"/>
      <c r="B654" s="68"/>
      <c r="C654" s="73"/>
      <c r="D654" s="55" t="s">
        <v>13</v>
      </c>
      <c r="E654" s="56">
        <v>0</v>
      </c>
      <c r="F654" s="56">
        <v>0</v>
      </c>
      <c r="G654" s="56">
        <v>0</v>
      </c>
      <c r="H654" s="56">
        <v>0</v>
      </c>
      <c r="I654" s="56">
        <v>0</v>
      </c>
      <c r="J654" s="56">
        <v>0</v>
      </c>
      <c r="K654" s="56">
        <v>0</v>
      </c>
      <c r="L654" s="56">
        <v>0</v>
      </c>
    </row>
    <row r="655" spans="1:12" s="48" customFormat="1" ht="30">
      <c r="A655" s="100"/>
      <c r="B655" s="68"/>
      <c r="C655" s="73"/>
      <c r="D655" s="57" t="s">
        <v>14</v>
      </c>
      <c r="E655" s="56">
        <v>0</v>
      </c>
      <c r="F655" s="56">
        <v>0</v>
      </c>
      <c r="G655" s="56">
        <v>0</v>
      </c>
      <c r="H655" s="56">
        <v>0</v>
      </c>
      <c r="I655" s="56">
        <v>0</v>
      </c>
      <c r="J655" s="56">
        <v>0</v>
      </c>
      <c r="K655" s="56">
        <v>0</v>
      </c>
      <c r="L655" s="56">
        <v>0</v>
      </c>
    </row>
    <row r="656" spans="1:12" s="48" customFormat="1">
      <c r="A656" s="100"/>
      <c r="B656" s="68"/>
      <c r="C656" s="73"/>
      <c r="D656" s="55" t="s">
        <v>15</v>
      </c>
      <c r="E656" s="56">
        <f>E829</f>
        <v>763.1</v>
      </c>
      <c r="F656" s="56">
        <f t="shared" ref="F656:I656" si="111">F829</f>
        <v>763.1</v>
      </c>
      <c r="G656" s="56">
        <f t="shared" si="111"/>
        <v>763.1</v>
      </c>
      <c r="H656" s="56">
        <f t="shared" si="111"/>
        <v>0</v>
      </c>
      <c r="I656" s="56">
        <f t="shared" si="111"/>
        <v>0</v>
      </c>
      <c r="J656" s="56">
        <v>0</v>
      </c>
      <c r="K656" s="56">
        <v>0</v>
      </c>
      <c r="L656" s="56">
        <v>0</v>
      </c>
    </row>
    <row r="657" spans="1:12" s="48" customFormat="1" ht="30">
      <c r="A657" s="100"/>
      <c r="B657" s="68"/>
      <c r="C657" s="73"/>
      <c r="D657" s="55" t="s">
        <v>19</v>
      </c>
      <c r="E657" s="56">
        <v>0</v>
      </c>
      <c r="F657" s="56">
        <v>0</v>
      </c>
      <c r="G657" s="56">
        <v>0</v>
      </c>
      <c r="H657" s="56">
        <v>0</v>
      </c>
      <c r="I657" s="56">
        <v>0</v>
      </c>
      <c r="J657" s="56">
        <v>0</v>
      </c>
      <c r="K657" s="56">
        <v>0</v>
      </c>
      <c r="L657" s="59">
        <v>0</v>
      </c>
    </row>
    <row r="658" spans="1:12" s="48" customFormat="1">
      <c r="A658" s="100"/>
      <c r="B658" s="68"/>
      <c r="C658" s="73" t="s">
        <v>250</v>
      </c>
      <c r="D658" s="55" t="s">
        <v>10</v>
      </c>
      <c r="E658" s="56">
        <f>E659+E661+E663+E664</f>
        <v>0</v>
      </c>
      <c r="F658" s="56">
        <f>F659+F661+F663+F664</f>
        <v>0</v>
      </c>
      <c r="G658" s="56">
        <f>G659+G661+G663+G664</f>
        <v>0</v>
      </c>
      <c r="H658" s="56">
        <f>H659+H661+H663+H664</f>
        <v>0</v>
      </c>
      <c r="I658" s="56">
        <f>I659+I661+I663+I664</f>
        <v>0</v>
      </c>
      <c r="J658" s="53">
        <v>0</v>
      </c>
      <c r="K658" s="53">
        <v>0</v>
      </c>
      <c r="L658" s="53">
        <v>0</v>
      </c>
    </row>
    <row r="659" spans="1:12" s="48" customFormat="1">
      <c r="A659" s="100"/>
      <c r="B659" s="68"/>
      <c r="C659" s="73"/>
      <c r="D659" s="55" t="s">
        <v>11</v>
      </c>
      <c r="E659" s="56">
        <v>0</v>
      </c>
      <c r="F659" s="56">
        <v>0</v>
      </c>
      <c r="G659" s="59">
        <v>0</v>
      </c>
      <c r="H659" s="59">
        <v>0</v>
      </c>
      <c r="I659" s="59">
        <v>0</v>
      </c>
      <c r="J659" s="59">
        <v>0</v>
      </c>
      <c r="K659" s="59">
        <v>0</v>
      </c>
      <c r="L659" s="59">
        <v>0</v>
      </c>
    </row>
    <row r="660" spans="1:12" s="48" customFormat="1" ht="30">
      <c r="A660" s="100"/>
      <c r="B660" s="68"/>
      <c r="C660" s="73"/>
      <c r="D660" s="57" t="s">
        <v>12</v>
      </c>
      <c r="E660" s="56">
        <v>0</v>
      </c>
      <c r="F660" s="56">
        <v>0</v>
      </c>
      <c r="G660" s="59">
        <v>0</v>
      </c>
      <c r="H660" s="59">
        <v>0</v>
      </c>
      <c r="I660" s="59">
        <v>0</v>
      </c>
      <c r="J660" s="59">
        <v>0</v>
      </c>
      <c r="K660" s="59">
        <v>0</v>
      </c>
      <c r="L660" s="53">
        <v>0</v>
      </c>
    </row>
    <row r="661" spans="1:12" s="48" customFormat="1">
      <c r="A661" s="100"/>
      <c r="B661" s="68"/>
      <c r="C661" s="73"/>
      <c r="D661" s="55" t="s">
        <v>13</v>
      </c>
      <c r="E661" s="56">
        <v>0</v>
      </c>
      <c r="F661" s="56">
        <v>0</v>
      </c>
      <c r="G661" s="56">
        <v>0</v>
      </c>
      <c r="H661" s="56">
        <v>0</v>
      </c>
      <c r="I661" s="56">
        <v>0</v>
      </c>
      <c r="J661" s="56">
        <v>0</v>
      </c>
      <c r="K661" s="56">
        <v>0</v>
      </c>
      <c r="L661" s="56">
        <v>0</v>
      </c>
    </row>
    <row r="662" spans="1:12" s="48" customFormat="1" ht="30">
      <c r="A662" s="100"/>
      <c r="B662" s="68"/>
      <c r="C662" s="73"/>
      <c r="D662" s="57" t="s">
        <v>14</v>
      </c>
      <c r="E662" s="56">
        <v>0</v>
      </c>
      <c r="F662" s="56">
        <v>0</v>
      </c>
      <c r="G662" s="56">
        <v>0</v>
      </c>
      <c r="H662" s="56">
        <v>0</v>
      </c>
      <c r="I662" s="56">
        <v>0</v>
      </c>
      <c r="J662" s="56">
        <v>0</v>
      </c>
      <c r="K662" s="56">
        <v>0</v>
      </c>
      <c r="L662" s="56">
        <v>0</v>
      </c>
    </row>
    <row r="663" spans="1:12" s="48" customFormat="1">
      <c r="A663" s="100"/>
      <c r="B663" s="68"/>
      <c r="C663" s="73"/>
      <c r="D663" s="55" t="s">
        <v>15</v>
      </c>
      <c r="E663" s="56">
        <v>0</v>
      </c>
      <c r="F663" s="56">
        <v>0</v>
      </c>
      <c r="G663" s="56">
        <v>0</v>
      </c>
      <c r="H663" s="56">
        <v>0</v>
      </c>
      <c r="I663" s="56">
        <v>0</v>
      </c>
      <c r="J663" s="56">
        <v>0</v>
      </c>
      <c r="K663" s="56">
        <v>0</v>
      </c>
      <c r="L663" s="56">
        <v>0</v>
      </c>
    </row>
    <row r="664" spans="1:12" s="48" customFormat="1" ht="30">
      <c r="A664" s="100"/>
      <c r="B664" s="68"/>
      <c r="C664" s="73"/>
      <c r="D664" s="55" t="s">
        <v>19</v>
      </c>
      <c r="E664" s="56">
        <f>E739</f>
        <v>0</v>
      </c>
      <c r="F664" s="56">
        <f t="shared" ref="F664:I664" si="112">F739</f>
        <v>0</v>
      </c>
      <c r="G664" s="56">
        <f t="shared" si="112"/>
        <v>0</v>
      </c>
      <c r="H664" s="56">
        <f t="shared" si="112"/>
        <v>0</v>
      </c>
      <c r="I664" s="56">
        <f t="shared" si="112"/>
        <v>0</v>
      </c>
      <c r="J664" s="56">
        <v>0</v>
      </c>
      <c r="K664" s="56">
        <v>0</v>
      </c>
      <c r="L664" s="59">
        <v>0</v>
      </c>
    </row>
    <row r="665" spans="1:12" s="48" customFormat="1">
      <c r="A665" s="100"/>
      <c r="B665" s="68" t="s">
        <v>100</v>
      </c>
      <c r="C665" s="73" t="s">
        <v>20</v>
      </c>
      <c r="D665" s="55" t="s">
        <v>10</v>
      </c>
      <c r="E665" s="56">
        <f>E666+E668+E670+E671</f>
        <v>284226.40000000002</v>
      </c>
      <c r="F665" s="56">
        <f>F666+F668+F670+F671</f>
        <v>497246.2</v>
      </c>
      <c r="G665" s="56">
        <f>G666+G668+G670+G671</f>
        <v>497246.2</v>
      </c>
      <c r="H665" s="56">
        <f>H666+H668+H670+H671</f>
        <v>133339.20000000001</v>
      </c>
      <c r="I665" s="56">
        <f>I666+I668+I670+I671</f>
        <v>0</v>
      </c>
      <c r="J665" s="53">
        <f>H665/E665*100</f>
        <v>46.913024265163266</v>
      </c>
      <c r="K665" s="53">
        <f t="shared" ref="K665:K666" si="113">I665/F665*100</f>
        <v>0</v>
      </c>
      <c r="L665" s="53">
        <f>H665/G665*100</f>
        <v>26.81552920866967</v>
      </c>
    </row>
    <row r="666" spans="1:12" s="48" customFormat="1">
      <c r="A666" s="100"/>
      <c r="B666" s="68"/>
      <c r="C666" s="73"/>
      <c r="D666" s="55" t="s">
        <v>11</v>
      </c>
      <c r="E666" s="56">
        <f>E689+E696+E712</f>
        <v>284226.40000000002</v>
      </c>
      <c r="F666" s="56">
        <f t="shared" ref="F666:H666" si="114">F689+F696+F712</f>
        <v>497246.2</v>
      </c>
      <c r="G666" s="56">
        <f t="shared" si="114"/>
        <v>497246.2</v>
      </c>
      <c r="H666" s="56">
        <f t="shared" si="114"/>
        <v>133339.20000000001</v>
      </c>
      <c r="I666" s="56">
        <f t="shared" ref="I666" si="115">I689</f>
        <v>0</v>
      </c>
      <c r="J666" s="59">
        <f>H666/E666*100</f>
        <v>46.913024265163266</v>
      </c>
      <c r="K666" s="59">
        <f t="shared" si="113"/>
        <v>0</v>
      </c>
      <c r="L666" s="59">
        <f>H666/G666*100</f>
        <v>26.81552920866967</v>
      </c>
    </row>
    <row r="667" spans="1:12" s="48" customFormat="1" ht="30">
      <c r="A667" s="100"/>
      <c r="B667" s="68"/>
      <c r="C667" s="73"/>
      <c r="D667" s="57" t="s">
        <v>12</v>
      </c>
      <c r="E667" s="56">
        <v>0</v>
      </c>
      <c r="F667" s="56">
        <v>0</v>
      </c>
      <c r="G667" s="59">
        <v>0</v>
      </c>
      <c r="H667" s="59">
        <v>0</v>
      </c>
      <c r="I667" s="59">
        <v>0</v>
      </c>
      <c r="J667" s="59">
        <v>0</v>
      </c>
      <c r="K667" s="59">
        <v>0</v>
      </c>
      <c r="L667" s="53">
        <v>0</v>
      </c>
    </row>
    <row r="668" spans="1:12" s="48" customFormat="1">
      <c r="A668" s="100"/>
      <c r="B668" s="68"/>
      <c r="C668" s="73"/>
      <c r="D668" s="55" t="s">
        <v>13</v>
      </c>
      <c r="E668" s="56">
        <v>0</v>
      </c>
      <c r="F668" s="56">
        <v>0</v>
      </c>
      <c r="G668" s="56">
        <v>0</v>
      </c>
      <c r="H668" s="56">
        <v>0</v>
      </c>
      <c r="I668" s="56">
        <v>0</v>
      </c>
      <c r="J668" s="56">
        <v>0</v>
      </c>
      <c r="K668" s="56">
        <v>0</v>
      </c>
      <c r="L668" s="56">
        <v>0</v>
      </c>
    </row>
    <row r="669" spans="1:12" s="48" customFormat="1" ht="30">
      <c r="A669" s="100"/>
      <c r="B669" s="68"/>
      <c r="C669" s="73"/>
      <c r="D669" s="57" t="s">
        <v>14</v>
      </c>
      <c r="E669" s="56">
        <v>0</v>
      </c>
      <c r="F669" s="56">
        <v>0</v>
      </c>
      <c r="G669" s="56">
        <v>0</v>
      </c>
      <c r="H669" s="56">
        <v>0</v>
      </c>
      <c r="I669" s="56">
        <v>0</v>
      </c>
      <c r="J669" s="56">
        <v>0</v>
      </c>
      <c r="K669" s="56">
        <v>0</v>
      </c>
      <c r="L669" s="56">
        <v>0</v>
      </c>
    </row>
    <row r="670" spans="1:12" s="48" customFormat="1">
      <c r="A670" s="100"/>
      <c r="B670" s="68"/>
      <c r="C670" s="73"/>
      <c r="D670" s="55" t="s">
        <v>15</v>
      </c>
      <c r="E670" s="56">
        <f>E787</f>
        <v>0</v>
      </c>
      <c r="F670" s="56">
        <f t="shared" ref="F670:I670" si="116">F787</f>
        <v>0</v>
      </c>
      <c r="G670" s="56">
        <f t="shared" si="116"/>
        <v>0</v>
      </c>
      <c r="H670" s="56">
        <f t="shared" si="116"/>
        <v>0</v>
      </c>
      <c r="I670" s="56">
        <f t="shared" si="116"/>
        <v>0</v>
      </c>
      <c r="J670" s="56">
        <v>0</v>
      </c>
      <c r="K670" s="56">
        <v>0</v>
      </c>
      <c r="L670" s="56">
        <v>0</v>
      </c>
    </row>
    <row r="671" spans="1:12" s="48" customFormat="1" ht="30">
      <c r="A671" s="100"/>
      <c r="B671" s="68"/>
      <c r="C671" s="73"/>
      <c r="D671" s="55" t="s">
        <v>19</v>
      </c>
      <c r="E671" s="56">
        <v>0</v>
      </c>
      <c r="F671" s="56">
        <v>0</v>
      </c>
      <c r="G671" s="56">
        <v>0</v>
      </c>
      <c r="H671" s="56">
        <v>0</v>
      </c>
      <c r="I671" s="56">
        <v>0</v>
      </c>
      <c r="J671" s="56">
        <v>0</v>
      </c>
      <c r="K671" s="56">
        <v>0</v>
      </c>
      <c r="L671" s="59">
        <v>0</v>
      </c>
    </row>
    <row r="672" spans="1:12" s="48" customFormat="1">
      <c r="A672" s="100"/>
      <c r="B672" s="68"/>
      <c r="C672" s="73" t="s">
        <v>101</v>
      </c>
      <c r="D672" s="55" t="s">
        <v>10</v>
      </c>
      <c r="E672" s="56">
        <f>E673+E675+E677+E679+E678</f>
        <v>301398.7</v>
      </c>
      <c r="F672" s="56">
        <f t="shared" ref="F672:I672" si="117">F673+F675+F677+F679+F678</f>
        <v>390817.7</v>
      </c>
      <c r="G672" s="56">
        <f t="shared" si="117"/>
        <v>390817.7</v>
      </c>
      <c r="H672" s="56">
        <f t="shared" si="117"/>
        <v>158930.70000000001</v>
      </c>
      <c r="I672" s="56">
        <f t="shared" si="117"/>
        <v>0</v>
      </c>
      <c r="J672" s="59">
        <f>H672/E672*100</f>
        <v>52.731050266640167</v>
      </c>
      <c r="K672" s="59">
        <f t="shared" ref="K672:K673" si="118">I672/F672*100</f>
        <v>0</v>
      </c>
      <c r="L672" s="59">
        <f>H672/G672*100</f>
        <v>40.666198076494489</v>
      </c>
    </row>
    <row r="673" spans="1:12" s="48" customFormat="1">
      <c r="A673" s="100"/>
      <c r="B673" s="68"/>
      <c r="C673" s="73"/>
      <c r="D673" s="55" t="s">
        <v>11</v>
      </c>
      <c r="E673" s="56">
        <f>E682+E704</f>
        <v>215398.7</v>
      </c>
      <c r="F673" s="56">
        <f t="shared" ref="F673:I673" si="119">F682+F704</f>
        <v>304817.7</v>
      </c>
      <c r="G673" s="56">
        <f t="shared" si="119"/>
        <v>304817.7</v>
      </c>
      <c r="H673" s="56">
        <f t="shared" si="119"/>
        <v>133953.20000000001</v>
      </c>
      <c r="I673" s="56">
        <f t="shared" si="119"/>
        <v>0</v>
      </c>
      <c r="J673" s="59">
        <f>H673/E673*100</f>
        <v>62.188490459784575</v>
      </c>
      <c r="K673" s="59">
        <f t="shared" si="118"/>
        <v>0</v>
      </c>
      <c r="L673" s="59">
        <f>H673/G673*100</f>
        <v>43.945348318027463</v>
      </c>
    </row>
    <row r="674" spans="1:12" s="48" customFormat="1" ht="30">
      <c r="A674" s="100"/>
      <c r="B674" s="68"/>
      <c r="C674" s="73"/>
      <c r="D674" s="57" t="s">
        <v>12</v>
      </c>
      <c r="E674" s="56">
        <v>0</v>
      </c>
      <c r="F674" s="56">
        <v>0</v>
      </c>
      <c r="G674" s="59">
        <v>0</v>
      </c>
      <c r="H674" s="59">
        <v>0</v>
      </c>
      <c r="I674" s="59">
        <v>0</v>
      </c>
      <c r="J674" s="59">
        <v>0</v>
      </c>
      <c r="K674" s="59">
        <v>0</v>
      </c>
      <c r="L674" s="53">
        <v>0</v>
      </c>
    </row>
    <row r="675" spans="1:12" s="48" customFormat="1">
      <c r="A675" s="100"/>
      <c r="B675" s="68"/>
      <c r="C675" s="73"/>
      <c r="D675" s="55" t="s">
        <v>13</v>
      </c>
      <c r="E675" s="56">
        <v>0</v>
      </c>
      <c r="F675" s="56">
        <v>0</v>
      </c>
      <c r="G675" s="56">
        <v>0</v>
      </c>
      <c r="H675" s="56">
        <v>0</v>
      </c>
      <c r="I675" s="56">
        <v>0</v>
      </c>
      <c r="J675" s="56">
        <v>0</v>
      </c>
      <c r="K675" s="56">
        <v>0</v>
      </c>
      <c r="L675" s="56">
        <v>0</v>
      </c>
    </row>
    <row r="676" spans="1:12" s="48" customFormat="1" ht="30">
      <c r="A676" s="100"/>
      <c r="B676" s="68"/>
      <c r="C676" s="73"/>
      <c r="D676" s="57" t="s">
        <v>14</v>
      </c>
      <c r="E676" s="56">
        <v>0</v>
      </c>
      <c r="F676" s="56">
        <v>0</v>
      </c>
      <c r="G676" s="56">
        <v>0</v>
      </c>
      <c r="H676" s="56">
        <v>0</v>
      </c>
      <c r="I676" s="56">
        <v>0</v>
      </c>
      <c r="J676" s="56">
        <v>0</v>
      </c>
      <c r="K676" s="56">
        <v>0</v>
      </c>
      <c r="L676" s="56">
        <v>0</v>
      </c>
    </row>
    <row r="677" spans="1:12" s="48" customFormat="1">
      <c r="A677" s="100"/>
      <c r="B677" s="68"/>
      <c r="C677" s="73"/>
      <c r="D677" s="55" t="s">
        <v>15</v>
      </c>
      <c r="E677" s="56">
        <f>E794</f>
        <v>0</v>
      </c>
      <c r="F677" s="56">
        <f t="shared" ref="F677:I677" si="120">F794</f>
        <v>0</v>
      </c>
      <c r="G677" s="56">
        <f t="shared" si="120"/>
        <v>0</v>
      </c>
      <c r="H677" s="56">
        <f t="shared" si="120"/>
        <v>0</v>
      </c>
      <c r="I677" s="56">
        <f t="shared" si="120"/>
        <v>0</v>
      </c>
      <c r="J677" s="56">
        <v>0</v>
      </c>
      <c r="K677" s="56">
        <v>0</v>
      </c>
      <c r="L677" s="56">
        <v>0</v>
      </c>
    </row>
    <row r="678" spans="1:12" s="48" customFormat="1" ht="60">
      <c r="A678" s="100"/>
      <c r="B678" s="68"/>
      <c r="C678" s="73"/>
      <c r="D678" s="55" t="s">
        <v>251</v>
      </c>
      <c r="E678" s="56">
        <f>E710</f>
        <v>86000</v>
      </c>
      <c r="F678" s="56">
        <f t="shared" ref="F678:I678" si="121">F710</f>
        <v>86000</v>
      </c>
      <c r="G678" s="56">
        <f t="shared" si="121"/>
        <v>86000</v>
      </c>
      <c r="H678" s="56">
        <f t="shared" si="121"/>
        <v>24977.5</v>
      </c>
      <c r="I678" s="56">
        <f t="shared" si="121"/>
        <v>0</v>
      </c>
      <c r="J678" s="56">
        <v>0</v>
      </c>
      <c r="K678" s="56">
        <v>0</v>
      </c>
      <c r="L678" s="59">
        <v>0</v>
      </c>
    </row>
    <row r="679" spans="1:12" s="48" customFormat="1" ht="30">
      <c r="A679" s="100"/>
      <c r="B679" s="68"/>
      <c r="C679" s="73"/>
      <c r="D679" s="55" t="s">
        <v>19</v>
      </c>
      <c r="E679" s="56">
        <v>0</v>
      </c>
      <c r="F679" s="56">
        <v>0</v>
      </c>
      <c r="G679" s="56">
        <v>0</v>
      </c>
      <c r="H679" s="56">
        <v>0</v>
      </c>
      <c r="I679" s="56">
        <v>0</v>
      </c>
      <c r="J679" s="56">
        <v>0</v>
      </c>
      <c r="K679" s="56">
        <v>0</v>
      </c>
      <c r="L679" s="59">
        <v>0</v>
      </c>
    </row>
    <row r="680" spans="1:12" s="48" customFormat="1">
      <c r="A680" s="100"/>
      <c r="B680" s="68" t="s">
        <v>102</v>
      </c>
      <c r="C680" s="80" t="s">
        <v>17</v>
      </c>
      <c r="D680" s="80"/>
      <c r="E680" s="80"/>
      <c r="F680" s="80"/>
      <c r="G680" s="80"/>
      <c r="H680" s="80"/>
      <c r="I680" s="80"/>
      <c r="J680" s="80"/>
      <c r="K680" s="80"/>
      <c r="L680" s="80"/>
    </row>
    <row r="681" spans="1:12" s="48" customFormat="1">
      <c r="A681" s="100"/>
      <c r="B681" s="68"/>
      <c r="C681" s="73" t="s">
        <v>101</v>
      </c>
      <c r="D681" s="55" t="s">
        <v>10</v>
      </c>
      <c r="E681" s="56">
        <f>E682+E684+E686+E687</f>
        <v>72473.600000000006</v>
      </c>
      <c r="F681" s="56">
        <f>F682+F684+F686+F687</f>
        <v>161892.6</v>
      </c>
      <c r="G681" s="56">
        <f>G682+G684+G686+G687</f>
        <v>161892.6</v>
      </c>
      <c r="H681" s="56">
        <f>H682+H684+H686+H687</f>
        <v>1093.0999999999999</v>
      </c>
      <c r="I681" s="56">
        <f>I682+I684+I686+I687</f>
        <v>0</v>
      </c>
      <c r="J681" s="59">
        <f>H681/E681*100</f>
        <v>1.508273357470858</v>
      </c>
      <c r="K681" s="59">
        <f t="shared" ref="K681:K682" si="122">I681/F681*100</f>
        <v>0</v>
      </c>
      <c r="L681" s="59">
        <f>H681/G681*100</f>
        <v>0.67520071948934035</v>
      </c>
    </row>
    <row r="682" spans="1:12" s="48" customFormat="1">
      <c r="A682" s="100"/>
      <c r="B682" s="68"/>
      <c r="C682" s="73"/>
      <c r="D682" s="55" t="s">
        <v>11</v>
      </c>
      <c r="E682" s="56">
        <v>72473.600000000006</v>
      </c>
      <c r="F682" s="56">
        <v>161892.6</v>
      </c>
      <c r="G682" s="56">
        <v>161892.6</v>
      </c>
      <c r="H682" s="59">
        <v>1093.0999999999999</v>
      </c>
      <c r="I682" s="59">
        <v>0</v>
      </c>
      <c r="J682" s="59">
        <f>H682/E682*100</f>
        <v>1.508273357470858</v>
      </c>
      <c r="K682" s="59">
        <f t="shared" si="122"/>
        <v>0</v>
      </c>
      <c r="L682" s="59">
        <f>H682/G682*100</f>
        <v>0.67520071948934035</v>
      </c>
    </row>
    <row r="683" spans="1:12" s="48" customFormat="1" ht="30">
      <c r="A683" s="100"/>
      <c r="B683" s="68"/>
      <c r="C683" s="73"/>
      <c r="D683" s="57" t="s">
        <v>12</v>
      </c>
      <c r="E683" s="56">
        <v>0</v>
      </c>
      <c r="F683" s="56">
        <v>0</v>
      </c>
      <c r="G683" s="59">
        <v>0</v>
      </c>
      <c r="H683" s="59">
        <v>0</v>
      </c>
      <c r="I683" s="59">
        <v>0</v>
      </c>
      <c r="J683" s="59">
        <v>0</v>
      </c>
      <c r="K683" s="59">
        <v>0</v>
      </c>
      <c r="L683" s="53">
        <v>0</v>
      </c>
    </row>
    <row r="684" spans="1:12" s="48" customFormat="1">
      <c r="A684" s="100"/>
      <c r="B684" s="68"/>
      <c r="C684" s="73"/>
      <c r="D684" s="55" t="s">
        <v>13</v>
      </c>
      <c r="E684" s="56">
        <v>0</v>
      </c>
      <c r="F684" s="56">
        <v>0</v>
      </c>
      <c r="G684" s="56">
        <v>0</v>
      </c>
      <c r="H684" s="56">
        <v>0</v>
      </c>
      <c r="I684" s="56">
        <v>0</v>
      </c>
      <c r="J684" s="56">
        <v>0</v>
      </c>
      <c r="K684" s="56">
        <v>0</v>
      </c>
      <c r="L684" s="56">
        <v>0</v>
      </c>
    </row>
    <row r="685" spans="1:12" s="48" customFormat="1" ht="30">
      <c r="A685" s="100"/>
      <c r="B685" s="68"/>
      <c r="C685" s="73"/>
      <c r="D685" s="57" t="s">
        <v>14</v>
      </c>
      <c r="E685" s="56">
        <v>0</v>
      </c>
      <c r="F685" s="56">
        <v>0</v>
      </c>
      <c r="G685" s="56">
        <v>0</v>
      </c>
      <c r="H685" s="56">
        <v>0</v>
      </c>
      <c r="I685" s="56">
        <v>0</v>
      </c>
      <c r="J685" s="56">
        <v>0</v>
      </c>
      <c r="K685" s="56">
        <v>0</v>
      </c>
      <c r="L685" s="56">
        <v>0</v>
      </c>
    </row>
    <row r="686" spans="1:12" s="48" customFormat="1">
      <c r="A686" s="100"/>
      <c r="B686" s="68"/>
      <c r="C686" s="73"/>
      <c r="D686" s="55" t="s">
        <v>15</v>
      </c>
      <c r="E686" s="56">
        <f>E801</f>
        <v>0</v>
      </c>
      <c r="F686" s="56">
        <f t="shared" ref="F686:I686" si="123">F801</f>
        <v>0</v>
      </c>
      <c r="G686" s="56">
        <f t="shared" si="123"/>
        <v>0</v>
      </c>
      <c r="H686" s="56">
        <f t="shared" si="123"/>
        <v>0</v>
      </c>
      <c r="I686" s="56">
        <f t="shared" si="123"/>
        <v>0</v>
      </c>
      <c r="J686" s="56">
        <v>0</v>
      </c>
      <c r="K686" s="56">
        <v>0</v>
      </c>
      <c r="L686" s="56">
        <v>0</v>
      </c>
    </row>
    <row r="687" spans="1:12" s="48" customFormat="1" ht="30">
      <c r="A687" s="100"/>
      <c r="B687" s="68"/>
      <c r="C687" s="73"/>
      <c r="D687" s="55" t="s">
        <v>19</v>
      </c>
      <c r="E687" s="56">
        <v>0</v>
      </c>
      <c r="F687" s="56">
        <v>0</v>
      </c>
      <c r="G687" s="56">
        <v>0</v>
      </c>
      <c r="H687" s="56">
        <v>0</v>
      </c>
      <c r="I687" s="56">
        <v>0</v>
      </c>
      <c r="J687" s="56">
        <v>0</v>
      </c>
      <c r="K687" s="56">
        <v>0</v>
      </c>
      <c r="L687" s="59">
        <v>0</v>
      </c>
    </row>
    <row r="688" spans="1:12" s="48" customFormat="1">
      <c r="A688" s="100"/>
      <c r="B688" s="68"/>
      <c r="C688" s="73" t="s">
        <v>20</v>
      </c>
      <c r="D688" s="55" t="s">
        <v>10</v>
      </c>
      <c r="E688" s="56">
        <f>E689+E691+E693+E694</f>
        <v>284226.40000000002</v>
      </c>
      <c r="F688" s="56">
        <f>F689+F691+F693+F694</f>
        <v>284246.2</v>
      </c>
      <c r="G688" s="56">
        <f>G689+G691+G693+G694</f>
        <v>284246.2</v>
      </c>
      <c r="H688" s="56">
        <f>H689+H691+H693+H694</f>
        <v>133339.20000000001</v>
      </c>
      <c r="I688" s="56">
        <f>I689+I691+I693+I694</f>
        <v>0</v>
      </c>
      <c r="J688" s="59">
        <f>H688/E688*100</f>
        <v>46.913024265163266</v>
      </c>
      <c r="K688" s="59">
        <f t="shared" ref="K688:K689" si="124">I688/F688*100</f>
        <v>0</v>
      </c>
      <c r="L688" s="59">
        <f>H688/G688*100</f>
        <v>46.909756401316891</v>
      </c>
    </row>
    <row r="689" spans="1:12" s="48" customFormat="1">
      <c r="A689" s="100"/>
      <c r="B689" s="68"/>
      <c r="C689" s="73"/>
      <c r="D689" s="55" t="s">
        <v>11</v>
      </c>
      <c r="E689" s="56">
        <v>284226.40000000002</v>
      </c>
      <c r="F689" s="56">
        <v>284246.2</v>
      </c>
      <c r="G689" s="56">
        <v>284246.2</v>
      </c>
      <c r="H689" s="59">
        <v>133339.20000000001</v>
      </c>
      <c r="I689" s="59">
        <v>0</v>
      </c>
      <c r="J689" s="59">
        <f>H689/E689*100</f>
        <v>46.913024265163266</v>
      </c>
      <c r="K689" s="59">
        <f t="shared" si="124"/>
        <v>0</v>
      </c>
      <c r="L689" s="59">
        <f>H689/G689*100</f>
        <v>46.909756401316891</v>
      </c>
    </row>
    <row r="690" spans="1:12" s="48" customFormat="1" ht="30">
      <c r="A690" s="100"/>
      <c r="B690" s="68"/>
      <c r="C690" s="73"/>
      <c r="D690" s="57" t="s">
        <v>12</v>
      </c>
      <c r="E690" s="56">
        <v>0</v>
      </c>
      <c r="F690" s="56">
        <v>0</v>
      </c>
      <c r="G690" s="59">
        <v>0</v>
      </c>
      <c r="H690" s="59">
        <v>0</v>
      </c>
      <c r="I690" s="59">
        <v>0</v>
      </c>
      <c r="J690" s="59">
        <v>0</v>
      </c>
      <c r="K690" s="59">
        <v>0</v>
      </c>
      <c r="L690" s="53">
        <v>0</v>
      </c>
    </row>
    <row r="691" spans="1:12" s="48" customFormat="1">
      <c r="A691" s="100"/>
      <c r="B691" s="68"/>
      <c r="C691" s="73"/>
      <c r="D691" s="55" t="s">
        <v>13</v>
      </c>
      <c r="E691" s="56">
        <v>0</v>
      </c>
      <c r="F691" s="56">
        <v>0</v>
      </c>
      <c r="G691" s="56">
        <v>0</v>
      </c>
      <c r="H691" s="56">
        <v>0</v>
      </c>
      <c r="I691" s="56">
        <v>0</v>
      </c>
      <c r="J691" s="56">
        <v>0</v>
      </c>
      <c r="K691" s="56">
        <v>0</v>
      </c>
      <c r="L691" s="56">
        <v>0</v>
      </c>
    </row>
    <row r="692" spans="1:12" s="48" customFormat="1" ht="30">
      <c r="A692" s="100"/>
      <c r="B692" s="68"/>
      <c r="C692" s="73"/>
      <c r="D692" s="57" t="s">
        <v>14</v>
      </c>
      <c r="E692" s="56">
        <v>0</v>
      </c>
      <c r="F692" s="56">
        <v>0</v>
      </c>
      <c r="G692" s="56">
        <v>0</v>
      </c>
      <c r="H692" s="56">
        <v>0</v>
      </c>
      <c r="I692" s="56">
        <v>0</v>
      </c>
      <c r="J692" s="56">
        <v>0</v>
      </c>
      <c r="K692" s="56">
        <v>0</v>
      </c>
      <c r="L692" s="56">
        <v>0</v>
      </c>
    </row>
    <row r="693" spans="1:12" s="48" customFormat="1">
      <c r="A693" s="100"/>
      <c r="B693" s="68"/>
      <c r="C693" s="73"/>
      <c r="D693" s="55" t="s">
        <v>15</v>
      </c>
      <c r="E693" s="56">
        <f>E808</f>
        <v>0</v>
      </c>
      <c r="F693" s="56">
        <f t="shared" ref="F693:I693" si="125">F808</f>
        <v>0</v>
      </c>
      <c r="G693" s="56">
        <f t="shared" si="125"/>
        <v>0</v>
      </c>
      <c r="H693" s="56">
        <f t="shared" si="125"/>
        <v>0</v>
      </c>
      <c r="I693" s="56">
        <f t="shared" si="125"/>
        <v>0</v>
      </c>
      <c r="J693" s="56">
        <v>0</v>
      </c>
      <c r="K693" s="56">
        <v>0</v>
      </c>
      <c r="L693" s="56">
        <v>0</v>
      </c>
    </row>
    <row r="694" spans="1:12" s="48" customFormat="1" ht="30">
      <c r="A694" s="100"/>
      <c r="B694" s="68"/>
      <c r="C694" s="73"/>
      <c r="D694" s="55" t="s">
        <v>19</v>
      </c>
      <c r="E694" s="56">
        <v>0</v>
      </c>
      <c r="F694" s="56">
        <v>0</v>
      </c>
      <c r="G694" s="56">
        <v>0</v>
      </c>
      <c r="H694" s="56">
        <v>0</v>
      </c>
      <c r="I694" s="56">
        <v>0</v>
      </c>
      <c r="J694" s="56">
        <v>0</v>
      </c>
      <c r="K694" s="56">
        <v>0</v>
      </c>
      <c r="L694" s="59">
        <v>0</v>
      </c>
    </row>
    <row r="695" spans="1:12" s="48" customFormat="1" ht="15" customHeight="1">
      <c r="A695" s="93"/>
      <c r="B695" s="74" t="s">
        <v>259</v>
      </c>
      <c r="C695" s="77" t="s">
        <v>20</v>
      </c>
      <c r="D695" s="55" t="s">
        <v>10</v>
      </c>
      <c r="E695" s="56">
        <f>E696+E698+E700+E702</f>
        <v>0</v>
      </c>
      <c r="F695" s="56">
        <f>F696+F698+F700+F702</f>
        <v>80000</v>
      </c>
      <c r="G695" s="56">
        <f>G696+G698+G700+G702</f>
        <v>80000</v>
      </c>
      <c r="H695" s="56">
        <f>H696+H698+H700+H702</f>
        <v>0</v>
      </c>
      <c r="I695" s="56">
        <v>0</v>
      </c>
      <c r="J695" s="56">
        <v>0</v>
      </c>
      <c r="K695" s="56">
        <v>0</v>
      </c>
      <c r="L695" s="59">
        <v>0</v>
      </c>
    </row>
    <row r="696" spans="1:12" s="48" customFormat="1">
      <c r="A696" s="94"/>
      <c r="B696" s="75"/>
      <c r="C696" s="78"/>
      <c r="D696" s="55" t="s">
        <v>11</v>
      </c>
      <c r="E696" s="56">
        <v>0</v>
      </c>
      <c r="F696" s="56">
        <v>80000</v>
      </c>
      <c r="G696" s="56">
        <v>80000</v>
      </c>
      <c r="H696" s="56">
        <v>0</v>
      </c>
      <c r="I696" s="56">
        <v>0</v>
      </c>
      <c r="J696" s="56">
        <v>0</v>
      </c>
      <c r="K696" s="56">
        <v>0</v>
      </c>
      <c r="L696" s="59">
        <v>0</v>
      </c>
    </row>
    <row r="697" spans="1:12" s="48" customFormat="1" ht="30">
      <c r="A697" s="94"/>
      <c r="B697" s="75"/>
      <c r="C697" s="78"/>
      <c r="D697" s="57" t="s">
        <v>12</v>
      </c>
      <c r="E697" s="56">
        <v>0</v>
      </c>
      <c r="F697" s="56">
        <v>0</v>
      </c>
      <c r="G697" s="59">
        <v>0</v>
      </c>
      <c r="H697" s="59">
        <v>0</v>
      </c>
      <c r="I697" s="56">
        <v>0</v>
      </c>
      <c r="J697" s="56">
        <v>0</v>
      </c>
      <c r="K697" s="56">
        <v>0</v>
      </c>
      <c r="L697" s="59">
        <v>0</v>
      </c>
    </row>
    <row r="698" spans="1:12" s="48" customFormat="1">
      <c r="A698" s="94"/>
      <c r="B698" s="75"/>
      <c r="C698" s="78"/>
      <c r="D698" s="55" t="s">
        <v>13</v>
      </c>
      <c r="E698" s="56">
        <v>0</v>
      </c>
      <c r="F698" s="56">
        <v>0</v>
      </c>
      <c r="G698" s="56">
        <v>0</v>
      </c>
      <c r="H698" s="56">
        <v>0</v>
      </c>
      <c r="I698" s="56">
        <v>0</v>
      </c>
      <c r="J698" s="56">
        <v>0</v>
      </c>
      <c r="K698" s="56">
        <v>0</v>
      </c>
      <c r="L698" s="59">
        <v>0</v>
      </c>
    </row>
    <row r="699" spans="1:12" s="48" customFormat="1" ht="30">
      <c r="A699" s="94"/>
      <c r="B699" s="75"/>
      <c r="C699" s="78"/>
      <c r="D699" s="57" t="s">
        <v>14</v>
      </c>
      <c r="E699" s="56">
        <v>0</v>
      </c>
      <c r="F699" s="56">
        <v>0</v>
      </c>
      <c r="G699" s="56">
        <v>0</v>
      </c>
      <c r="H699" s="56">
        <v>0</v>
      </c>
      <c r="I699" s="56">
        <v>0</v>
      </c>
      <c r="J699" s="56">
        <v>0</v>
      </c>
      <c r="K699" s="56">
        <v>0</v>
      </c>
      <c r="L699" s="59">
        <v>0</v>
      </c>
    </row>
    <row r="700" spans="1:12" s="48" customFormat="1">
      <c r="A700" s="94"/>
      <c r="B700" s="75"/>
      <c r="C700" s="78"/>
      <c r="D700" s="55" t="s">
        <v>15</v>
      </c>
      <c r="E700" s="56">
        <v>0</v>
      </c>
      <c r="F700" s="56">
        <v>0</v>
      </c>
      <c r="G700" s="56">
        <v>0</v>
      </c>
      <c r="H700" s="56">
        <v>0</v>
      </c>
      <c r="I700" s="56">
        <v>0</v>
      </c>
      <c r="J700" s="56">
        <v>0</v>
      </c>
      <c r="K700" s="56">
        <v>0</v>
      </c>
      <c r="L700" s="59">
        <v>0</v>
      </c>
    </row>
    <row r="701" spans="1:12" s="48" customFormat="1" ht="30">
      <c r="A701" s="94"/>
      <c r="B701" s="75"/>
      <c r="C701" s="78"/>
      <c r="D701" s="55" t="s">
        <v>19</v>
      </c>
      <c r="E701" s="56">
        <v>0</v>
      </c>
      <c r="F701" s="56">
        <v>0</v>
      </c>
      <c r="G701" s="56">
        <v>0</v>
      </c>
      <c r="H701" s="56">
        <v>0</v>
      </c>
      <c r="I701" s="56">
        <v>0</v>
      </c>
      <c r="J701" s="56">
        <v>0</v>
      </c>
      <c r="K701" s="56">
        <v>0</v>
      </c>
      <c r="L701" s="59">
        <v>0</v>
      </c>
    </row>
    <row r="702" spans="1:12" s="48" customFormat="1" ht="60">
      <c r="A702" s="95"/>
      <c r="B702" s="76"/>
      <c r="C702" s="79"/>
      <c r="D702" s="55" t="s">
        <v>251</v>
      </c>
      <c r="E702" s="56">
        <v>0</v>
      </c>
      <c r="F702" s="56">
        <v>0</v>
      </c>
      <c r="G702" s="56">
        <v>0</v>
      </c>
      <c r="H702" s="56">
        <v>0</v>
      </c>
      <c r="I702" s="56">
        <v>0</v>
      </c>
      <c r="J702" s="56">
        <v>0</v>
      </c>
      <c r="K702" s="56">
        <v>0</v>
      </c>
      <c r="L702" s="59">
        <v>0</v>
      </c>
    </row>
    <row r="703" spans="1:12" s="48" customFormat="1" ht="15" customHeight="1">
      <c r="A703" s="93"/>
      <c r="B703" s="74" t="s">
        <v>103</v>
      </c>
      <c r="C703" s="73" t="s">
        <v>101</v>
      </c>
      <c r="D703" s="55" t="s">
        <v>10</v>
      </c>
      <c r="E703" s="56">
        <f>E704+E706+E708+E710</f>
        <v>228925.1</v>
      </c>
      <c r="F703" s="56">
        <f>F704+F706+F708+F710</f>
        <v>228925.1</v>
      </c>
      <c r="G703" s="56">
        <f>G704+G706+G708+G710</f>
        <v>228925.1</v>
      </c>
      <c r="H703" s="56">
        <f>H704+H706+H708+H710</f>
        <v>157837.6</v>
      </c>
      <c r="I703" s="56">
        <f>I704+I706+I708+I710</f>
        <v>0</v>
      </c>
      <c r="J703" s="59">
        <f>H703/E703*100</f>
        <v>68.947267031880727</v>
      </c>
      <c r="K703" s="59">
        <f>H703/F703*100</f>
        <v>68.947267031880727</v>
      </c>
      <c r="L703" s="59">
        <f>H703/G703*100</f>
        <v>68.947267031880727</v>
      </c>
    </row>
    <row r="704" spans="1:12" s="48" customFormat="1">
      <c r="A704" s="94"/>
      <c r="B704" s="75"/>
      <c r="C704" s="73"/>
      <c r="D704" s="55" t="s">
        <v>11</v>
      </c>
      <c r="E704" s="56">
        <v>142925.1</v>
      </c>
      <c r="F704" s="56">
        <v>142925.1</v>
      </c>
      <c r="G704" s="56">
        <v>142925.1</v>
      </c>
      <c r="H704" s="56">
        <v>132860.1</v>
      </c>
      <c r="I704" s="56">
        <v>0</v>
      </c>
      <c r="J704" s="59">
        <f>H704/E704*100</f>
        <v>92.95784995077841</v>
      </c>
      <c r="K704" s="59">
        <f>H704/F704*100</f>
        <v>92.95784995077841</v>
      </c>
      <c r="L704" s="59">
        <f>H704/G704*100</f>
        <v>92.95784995077841</v>
      </c>
    </row>
    <row r="705" spans="1:12" s="48" customFormat="1" ht="30">
      <c r="A705" s="94"/>
      <c r="B705" s="75"/>
      <c r="C705" s="73"/>
      <c r="D705" s="57" t="s">
        <v>12</v>
      </c>
      <c r="E705" s="56">
        <v>0</v>
      </c>
      <c r="F705" s="56">
        <v>0</v>
      </c>
      <c r="G705" s="59">
        <v>0</v>
      </c>
      <c r="H705" s="59">
        <v>0</v>
      </c>
      <c r="I705" s="59">
        <v>0</v>
      </c>
      <c r="J705" s="59">
        <v>0</v>
      </c>
      <c r="K705" s="59">
        <v>0</v>
      </c>
      <c r="L705" s="53">
        <v>0</v>
      </c>
    </row>
    <row r="706" spans="1:12" s="48" customFormat="1">
      <c r="A706" s="94"/>
      <c r="B706" s="75"/>
      <c r="C706" s="73"/>
      <c r="D706" s="55" t="s">
        <v>13</v>
      </c>
      <c r="E706" s="56">
        <v>0</v>
      </c>
      <c r="F706" s="56">
        <v>0</v>
      </c>
      <c r="G706" s="56">
        <v>0</v>
      </c>
      <c r="H706" s="56">
        <v>0</v>
      </c>
      <c r="I706" s="56">
        <v>0</v>
      </c>
      <c r="J706" s="56">
        <v>0</v>
      </c>
      <c r="K706" s="56">
        <v>0</v>
      </c>
      <c r="L706" s="56">
        <v>0</v>
      </c>
    </row>
    <row r="707" spans="1:12" s="48" customFormat="1" ht="30">
      <c r="A707" s="94"/>
      <c r="B707" s="75"/>
      <c r="C707" s="73"/>
      <c r="D707" s="57" t="s">
        <v>14</v>
      </c>
      <c r="E707" s="56">
        <v>0</v>
      </c>
      <c r="F707" s="56">
        <v>0</v>
      </c>
      <c r="G707" s="56">
        <v>0</v>
      </c>
      <c r="H707" s="56">
        <v>0</v>
      </c>
      <c r="I707" s="56">
        <v>0</v>
      </c>
      <c r="J707" s="56">
        <v>0</v>
      </c>
      <c r="K707" s="56">
        <v>0</v>
      </c>
      <c r="L707" s="56">
        <v>0</v>
      </c>
    </row>
    <row r="708" spans="1:12" s="48" customFormat="1">
      <c r="A708" s="94"/>
      <c r="B708" s="75"/>
      <c r="C708" s="73"/>
      <c r="D708" s="55" t="s">
        <v>15</v>
      </c>
      <c r="E708" s="56">
        <f t="shared" ref="E708" si="126">E808</f>
        <v>0</v>
      </c>
      <c r="F708" s="56">
        <f t="shared" ref="F708:I708" si="127">F808</f>
        <v>0</v>
      </c>
      <c r="G708" s="56">
        <f t="shared" si="127"/>
        <v>0</v>
      </c>
      <c r="H708" s="56">
        <f t="shared" si="127"/>
        <v>0</v>
      </c>
      <c r="I708" s="56">
        <f t="shared" si="127"/>
        <v>0</v>
      </c>
      <c r="J708" s="56">
        <v>0</v>
      </c>
      <c r="K708" s="56">
        <v>0</v>
      </c>
      <c r="L708" s="56">
        <v>0</v>
      </c>
    </row>
    <row r="709" spans="1:12" s="48" customFormat="1" ht="30">
      <c r="A709" s="94"/>
      <c r="B709" s="75"/>
      <c r="C709" s="73"/>
      <c r="D709" s="55" t="s">
        <v>19</v>
      </c>
      <c r="E709" s="56">
        <v>0</v>
      </c>
      <c r="F709" s="56">
        <v>0</v>
      </c>
      <c r="G709" s="56">
        <v>0</v>
      </c>
      <c r="H709" s="56">
        <v>0</v>
      </c>
      <c r="I709" s="56">
        <v>0</v>
      </c>
      <c r="J709" s="56">
        <v>0</v>
      </c>
      <c r="K709" s="56">
        <v>0</v>
      </c>
      <c r="L709" s="59">
        <v>0</v>
      </c>
    </row>
    <row r="710" spans="1:12" s="48" customFormat="1" ht="60">
      <c r="A710" s="94"/>
      <c r="B710" s="75"/>
      <c r="C710" s="73"/>
      <c r="D710" s="55" t="s">
        <v>251</v>
      </c>
      <c r="E710" s="56">
        <v>86000</v>
      </c>
      <c r="F710" s="56">
        <v>86000</v>
      </c>
      <c r="G710" s="56">
        <v>86000</v>
      </c>
      <c r="H710" s="56">
        <v>24977.5</v>
      </c>
      <c r="I710" s="56">
        <v>0</v>
      </c>
      <c r="J710" s="56">
        <v>0</v>
      </c>
      <c r="K710" s="56">
        <v>0</v>
      </c>
      <c r="L710" s="59">
        <v>0</v>
      </c>
    </row>
    <row r="711" spans="1:12" s="48" customFormat="1">
      <c r="A711" s="94"/>
      <c r="B711" s="75"/>
      <c r="C711" s="77" t="s">
        <v>20</v>
      </c>
      <c r="D711" s="55" t="s">
        <v>10</v>
      </c>
      <c r="E711" s="56">
        <f>E712+E714+E716+E718</f>
        <v>0</v>
      </c>
      <c r="F711" s="56">
        <f>F712+F714+F716+F718</f>
        <v>133000</v>
      </c>
      <c r="G711" s="56">
        <f>G712+G714+G716+G718</f>
        <v>133000</v>
      </c>
      <c r="H711" s="56">
        <f>H712+H714+H716+H718</f>
        <v>0</v>
      </c>
      <c r="I711" s="56">
        <v>0</v>
      </c>
      <c r="J711" s="56">
        <v>0</v>
      </c>
      <c r="K711" s="56">
        <v>0</v>
      </c>
      <c r="L711" s="59">
        <v>0</v>
      </c>
    </row>
    <row r="712" spans="1:12" s="48" customFormat="1">
      <c r="A712" s="94"/>
      <c r="B712" s="75"/>
      <c r="C712" s="78"/>
      <c r="D712" s="55" t="s">
        <v>11</v>
      </c>
      <c r="E712" s="56">
        <v>0</v>
      </c>
      <c r="F712" s="56">
        <v>133000</v>
      </c>
      <c r="G712" s="56">
        <v>133000</v>
      </c>
      <c r="H712" s="56">
        <v>0</v>
      </c>
      <c r="I712" s="56">
        <v>0</v>
      </c>
      <c r="J712" s="56">
        <v>0</v>
      </c>
      <c r="K712" s="56">
        <v>0</v>
      </c>
      <c r="L712" s="59">
        <v>0</v>
      </c>
    </row>
    <row r="713" spans="1:12" s="48" customFormat="1" ht="30">
      <c r="A713" s="94"/>
      <c r="B713" s="75"/>
      <c r="C713" s="78"/>
      <c r="D713" s="57" t="s">
        <v>12</v>
      </c>
      <c r="E713" s="56">
        <v>0</v>
      </c>
      <c r="F713" s="56">
        <v>0</v>
      </c>
      <c r="G713" s="59">
        <v>0</v>
      </c>
      <c r="H713" s="59">
        <v>0</v>
      </c>
      <c r="I713" s="56">
        <v>0</v>
      </c>
      <c r="J713" s="56">
        <v>0</v>
      </c>
      <c r="K713" s="56">
        <v>0</v>
      </c>
      <c r="L713" s="59">
        <v>0</v>
      </c>
    </row>
    <row r="714" spans="1:12" s="48" customFormat="1">
      <c r="A714" s="94"/>
      <c r="B714" s="75"/>
      <c r="C714" s="78"/>
      <c r="D714" s="55" t="s">
        <v>13</v>
      </c>
      <c r="E714" s="56">
        <v>0</v>
      </c>
      <c r="F714" s="56">
        <v>0</v>
      </c>
      <c r="G714" s="56">
        <v>0</v>
      </c>
      <c r="H714" s="56">
        <v>0</v>
      </c>
      <c r="I714" s="56">
        <v>0</v>
      </c>
      <c r="J714" s="56">
        <v>0</v>
      </c>
      <c r="K714" s="56">
        <v>0</v>
      </c>
      <c r="L714" s="59">
        <v>0</v>
      </c>
    </row>
    <row r="715" spans="1:12" s="48" customFormat="1" ht="30">
      <c r="A715" s="94"/>
      <c r="B715" s="75"/>
      <c r="C715" s="78"/>
      <c r="D715" s="57" t="s">
        <v>14</v>
      </c>
      <c r="E715" s="56">
        <v>0</v>
      </c>
      <c r="F715" s="56">
        <v>0</v>
      </c>
      <c r="G715" s="56">
        <v>0</v>
      </c>
      <c r="H715" s="56">
        <v>0</v>
      </c>
      <c r="I715" s="56">
        <v>0</v>
      </c>
      <c r="J715" s="56">
        <v>0</v>
      </c>
      <c r="K715" s="56">
        <v>0</v>
      </c>
      <c r="L715" s="59">
        <v>0</v>
      </c>
    </row>
    <row r="716" spans="1:12" s="48" customFormat="1">
      <c r="A716" s="94"/>
      <c r="B716" s="75"/>
      <c r="C716" s="78"/>
      <c r="D716" s="55" t="s">
        <v>15</v>
      </c>
      <c r="E716" s="56">
        <f t="shared" ref="E716:H716" si="128">E816</f>
        <v>0</v>
      </c>
      <c r="F716" s="56">
        <f t="shared" si="128"/>
        <v>0</v>
      </c>
      <c r="G716" s="56">
        <f t="shared" si="128"/>
        <v>0</v>
      </c>
      <c r="H716" s="56">
        <f t="shared" si="128"/>
        <v>0</v>
      </c>
      <c r="I716" s="56">
        <v>0</v>
      </c>
      <c r="J716" s="56">
        <v>0</v>
      </c>
      <c r="K716" s="56">
        <v>0</v>
      </c>
      <c r="L716" s="59">
        <v>0</v>
      </c>
    </row>
    <row r="717" spans="1:12" s="48" customFormat="1" ht="30">
      <c r="A717" s="94"/>
      <c r="B717" s="75"/>
      <c r="C717" s="78"/>
      <c r="D717" s="55" t="s">
        <v>19</v>
      </c>
      <c r="E717" s="56">
        <v>0</v>
      </c>
      <c r="F717" s="56">
        <v>0</v>
      </c>
      <c r="G717" s="56">
        <v>0</v>
      </c>
      <c r="H717" s="56">
        <v>0</v>
      </c>
      <c r="I717" s="56">
        <v>0</v>
      </c>
      <c r="J717" s="56">
        <v>0</v>
      </c>
      <c r="K717" s="56">
        <v>0</v>
      </c>
      <c r="L717" s="59">
        <v>0</v>
      </c>
    </row>
    <row r="718" spans="1:12" s="48" customFormat="1" ht="60">
      <c r="A718" s="95"/>
      <c r="B718" s="76"/>
      <c r="C718" s="79"/>
      <c r="D718" s="55" t="s">
        <v>251</v>
      </c>
      <c r="E718" s="56">
        <v>0</v>
      </c>
      <c r="F718" s="56">
        <v>0</v>
      </c>
      <c r="G718" s="56">
        <v>0</v>
      </c>
      <c r="H718" s="56">
        <v>0</v>
      </c>
      <c r="I718" s="56">
        <v>0</v>
      </c>
      <c r="J718" s="56">
        <v>0</v>
      </c>
      <c r="K718" s="56">
        <v>0</v>
      </c>
      <c r="L718" s="59">
        <v>0</v>
      </c>
    </row>
    <row r="719" spans="1:12" s="48" customFormat="1">
      <c r="A719" s="80"/>
      <c r="B719" s="69" t="s">
        <v>104</v>
      </c>
      <c r="C719" s="73" t="s">
        <v>101</v>
      </c>
      <c r="D719" s="55" t="s">
        <v>10</v>
      </c>
      <c r="E719" s="56">
        <f>E720+E722+E724+E725</f>
        <v>60498.6</v>
      </c>
      <c r="F719" s="56">
        <f>F720+F722+F724+F725</f>
        <v>136536.29999999999</v>
      </c>
      <c r="G719" s="56">
        <f>G720+G722+G724+G725</f>
        <v>136536.29999999999</v>
      </c>
      <c r="H719" s="56">
        <f>H720+H722+H724+H725</f>
        <v>107840.2</v>
      </c>
      <c r="I719" s="56">
        <f>I720+I722+I724+I725</f>
        <v>0</v>
      </c>
      <c r="J719" s="59">
        <f>H719/E719*100</f>
        <v>178.2523893114882</v>
      </c>
      <c r="K719" s="59">
        <f>H719/F719*100</f>
        <v>78.982805305255823</v>
      </c>
      <c r="L719" s="59">
        <f>H719/G719*100</f>
        <v>78.982805305255823</v>
      </c>
    </row>
    <row r="720" spans="1:12" s="48" customFormat="1">
      <c r="A720" s="80"/>
      <c r="B720" s="69"/>
      <c r="C720" s="73"/>
      <c r="D720" s="55" t="s">
        <v>11</v>
      </c>
      <c r="E720" s="56">
        <f>E727</f>
        <v>60498.6</v>
      </c>
      <c r="F720" s="56">
        <f t="shared" ref="F720:I720" si="129">F727</f>
        <v>136536.29999999999</v>
      </c>
      <c r="G720" s="56">
        <f t="shared" si="129"/>
        <v>136536.29999999999</v>
      </c>
      <c r="H720" s="56">
        <f t="shared" si="129"/>
        <v>107840.2</v>
      </c>
      <c r="I720" s="56">
        <f t="shared" si="129"/>
        <v>0</v>
      </c>
      <c r="J720" s="59">
        <f>H720/E720*100</f>
        <v>178.2523893114882</v>
      </c>
      <c r="K720" s="59">
        <f>H720/F720*100</f>
        <v>78.982805305255823</v>
      </c>
      <c r="L720" s="59">
        <f>H720/G720*100</f>
        <v>78.982805305255823</v>
      </c>
    </row>
    <row r="721" spans="1:12" s="48" customFormat="1" ht="30">
      <c r="A721" s="80"/>
      <c r="B721" s="69"/>
      <c r="C721" s="73"/>
      <c r="D721" s="57" t="s">
        <v>12</v>
      </c>
      <c r="E721" s="56">
        <v>0</v>
      </c>
      <c r="F721" s="56">
        <v>0</v>
      </c>
      <c r="G721" s="59">
        <v>0</v>
      </c>
      <c r="H721" s="59">
        <v>0</v>
      </c>
      <c r="I721" s="59">
        <v>0</v>
      </c>
      <c r="J721" s="59">
        <v>0</v>
      </c>
      <c r="K721" s="59">
        <v>0</v>
      </c>
      <c r="L721" s="59">
        <v>0</v>
      </c>
    </row>
    <row r="722" spans="1:12" s="48" customFormat="1">
      <c r="A722" s="80"/>
      <c r="B722" s="69"/>
      <c r="C722" s="73"/>
      <c r="D722" s="55" t="s">
        <v>13</v>
      </c>
      <c r="E722" s="56">
        <v>0</v>
      </c>
      <c r="F722" s="56">
        <v>0</v>
      </c>
      <c r="G722" s="59">
        <v>0</v>
      </c>
      <c r="H722" s="59">
        <v>0</v>
      </c>
      <c r="I722" s="59">
        <v>0</v>
      </c>
      <c r="J722" s="59">
        <v>0</v>
      </c>
      <c r="K722" s="59">
        <v>0</v>
      </c>
      <c r="L722" s="59">
        <v>0</v>
      </c>
    </row>
    <row r="723" spans="1:12" s="48" customFormat="1" ht="30">
      <c r="A723" s="80"/>
      <c r="B723" s="69"/>
      <c r="C723" s="73"/>
      <c r="D723" s="57" t="s">
        <v>14</v>
      </c>
      <c r="E723" s="56">
        <v>0</v>
      </c>
      <c r="F723" s="56">
        <v>0</v>
      </c>
      <c r="G723" s="56">
        <v>0</v>
      </c>
      <c r="H723" s="56">
        <v>0</v>
      </c>
      <c r="I723" s="56">
        <v>0</v>
      </c>
      <c r="J723" s="56">
        <v>0</v>
      </c>
      <c r="K723" s="56">
        <v>0</v>
      </c>
      <c r="L723" s="56">
        <v>0</v>
      </c>
    </row>
    <row r="724" spans="1:12" s="48" customFormat="1">
      <c r="A724" s="80"/>
      <c r="B724" s="69"/>
      <c r="C724" s="73"/>
      <c r="D724" s="55" t="s">
        <v>15</v>
      </c>
      <c r="E724" s="56">
        <v>0</v>
      </c>
      <c r="F724" s="56">
        <v>0</v>
      </c>
      <c r="G724" s="59">
        <v>0</v>
      </c>
      <c r="H724" s="59">
        <v>0</v>
      </c>
      <c r="I724" s="59">
        <v>0</v>
      </c>
      <c r="J724" s="59">
        <v>0</v>
      </c>
      <c r="K724" s="59">
        <v>0</v>
      </c>
      <c r="L724" s="59">
        <v>0</v>
      </c>
    </row>
    <row r="725" spans="1:12" s="48" customFormat="1" ht="63">
      <c r="A725" s="80"/>
      <c r="B725" s="69"/>
      <c r="C725" s="73"/>
      <c r="D725" s="58" t="s">
        <v>16</v>
      </c>
      <c r="E725" s="56">
        <v>0</v>
      </c>
      <c r="F725" s="56">
        <v>0</v>
      </c>
      <c r="G725" s="56">
        <v>0</v>
      </c>
      <c r="H725" s="56">
        <v>0</v>
      </c>
      <c r="I725" s="56">
        <v>0</v>
      </c>
      <c r="J725" s="59">
        <v>0</v>
      </c>
      <c r="K725" s="59">
        <v>0</v>
      </c>
      <c r="L725" s="59">
        <v>0</v>
      </c>
    </row>
    <row r="726" spans="1:12" s="48" customFormat="1">
      <c r="A726" s="80"/>
      <c r="B726" s="69" t="s">
        <v>105</v>
      </c>
      <c r="C726" s="73" t="s">
        <v>101</v>
      </c>
      <c r="D726" s="55" t="s">
        <v>10</v>
      </c>
      <c r="E726" s="56">
        <f>E727+E729+E731+E732</f>
        <v>60498.6</v>
      </c>
      <c r="F726" s="56">
        <f>F727+F729+F731+F732</f>
        <v>136536.29999999999</v>
      </c>
      <c r="G726" s="56">
        <f>G727+G729+G731+G732</f>
        <v>136536.29999999999</v>
      </c>
      <c r="H726" s="56">
        <f>H727+H729+H731+H732</f>
        <v>107840.2</v>
      </c>
      <c r="I726" s="56">
        <f>I727+I729+I731+I732</f>
        <v>0</v>
      </c>
      <c r="J726" s="59">
        <f>H726/E726*100</f>
        <v>178.2523893114882</v>
      </c>
      <c r="K726" s="59">
        <f>H726/F726*100</f>
        <v>78.982805305255823</v>
      </c>
      <c r="L726" s="59">
        <f>H726/G726*100</f>
        <v>78.982805305255823</v>
      </c>
    </row>
    <row r="727" spans="1:12" s="48" customFormat="1">
      <c r="A727" s="80"/>
      <c r="B727" s="69"/>
      <c r="C727" s="73"/>
      <c r="D727" s="55" t="s">
        <v>11</v>
      </c>
      <c r="E727" s="56">
        <v>60498.6</v>
      </c>
      <c r="F727" s="56">
        <v>136536.29999999999</v>
      </c>
      <c r="G727" s="56">
        <v>136536.29999999999</v>
      </c>
      <c r="H727" s="56">
        <v>107840.2</v>
      </c>
      <c r="I727" s="56">
        <v>0</v>
      </c>
      <c r="J727" s="59">
        <f>H727/E727*100</f>
        <v>178.2523893114882</v>
      </c>
      <c r="K727" s="59">
        <f>H727/F727*100</f>
        <v>78.982805305255823</v>
      </c>
      <c r="L727" s="59">
        <f>H727/G727*100</f>
        <v>78.982805305255823</v>
      </c>
    </row>
    <row r="728" spans="1:12" s="48" customFormat="1" ht="30">
      <c r="A728" s="80"/>
      <c r="B728" s="69"/>
      <c r="C728" s="73"/>
      <c r="D728" s="57" t="s">
        <v>12</v>
      </c>
      <c r="E728" s="56">
        <v>0</v>
      </c>
      <c r="F728" s="56">
        <v>0</v>
      </c>
      <c r="G728" s="59">
        <v>0</v>
      </c>
      <c r="H728" s="59">
        <v>0</v>
      </c>
      <c r="I728" s="59">
        <v>0</v>
      </c>
      <c r="J728" s="59">
        <v>0</v>
      </c>
      <c r="K728" s="59">
        <v>0</v>
      </c>
      <c r="L728" s="59">
        <v>0</v>
      </c>
    </row>
    <row r="729" spans="1:12" s="48" customFormat="1">
      <c r="A729" s="80"/>
      <c r="B729" s="69"/>
      <c r="C729" s="73"/>
      <c r="D729" s="55" t="s">
        <v>13</v>
      </c>
      <c r="E729" s="56">
        <v>0</v>
      </c>
      <c r="F729" s="56">
        <v>0</v>
      </c>
      <c r="G729" s="59">
        <v>0</v>
      </c>
      <c r="H729" s="59">
        <v>0</v>
      </c>
      <c r="I729" s="59">
        <v>0</v>
      </c>
      <c r="J729" s="59">
        <v>0</v>
      </c>
      <c r="K729" s="59">
        <v>0</v>
      </c>
      <c r="L729" s="59">
        <v>0</v>
      </c>
    </row>
    <row r="730" spans="1:12" s="48" customFormat="1" ht="30">
      <c r="A730" s="80"/>
      <c r="B730" s="69"/>
      <c r="C730" s="73"/>
      <c r="D730" s="57" t="s">
        <v>14</v>
      </c>
      <c r="E730" s="56">
        <v>0</v>
      </c>
      <c r="F730" s="56">
        <v>0</v>
      </c>
      <c r="G730" s="56">
        <v>0</v>
      </c>
      <c r="H730" s="56">
        <v>0</v>
      </c>
      <c r="I730" s="56">
        <v>0</v>
      </c>
      <c r="J730" s="56">
        <v>0</v>
      </c>
      <c r="K730" s="56">
        <v>0</v>
      </c>
      <c r="L730" s="56">
        <v>0</v>
      </c>
    </row>
    <row r="731" spans="1:12" s="48" customFormat="1">
      <c r="A731" s="80"/>
      <c r="B731" s="69"/>
      <c r="C731" s="73"/>
      <c r="D731" s="55" t="s">
        <v>15</v>
      </c>
      <c r="E731" s="56">
        <v>0</v>
      </c>
      <c r="F731" s="56">
        <v>0</v>
      </c>
      <c r="G731" s="59">
        <v>0</v>
      </c>
      <c r="H731" s="59">
        <v>0</v>
      </c>
      <c r="I731" s="59">
        <v>0</v>
      </c>
      <c r="J731" s="59">
        <v>0</v>
      </c>
      <c r="K731" s="59">
        <v>0</v>
      </c>
      <c r="L731" s="59">
        <v>0</v>
      </c>
    </row>
    <row r="732" spans="1:12" s="48" customFormat="1" ht="63">
      <c r="A732" s="80"/>
      <c r="B732" s="69"/>
      <c r="C732" s="73"/>
      <c r="D732" s="58" t="s">
        <v>16</v>
      </c>
      <c r="E732" s="56">
        <v>0</v>
      </c>
      <c r="F732" s="56">
        <v>0</v>
      </c>
      <c r="G732" s="56">
        <v>0</v>
      </c>
      <c r="H732" s="56">
        <v>0</v>
      </c>
      <c r="I732" s="56">
        <v>0</v>
      </c>
      <c r="J732" s="59">
        <v>0</v>
      </c>
      <c r="K732" s="59">
        <v>0</v>
      </c>
      <c r="L732" s="59">
        <v>0</v>
      </c>
    </row>
    <row r="733" spans="1:12" s="48" customFormat="1">
      <c r="A733" s="107"/>
      <c r="B733" s="66" t="s">
        <v>106</v>
      </c>
      <c r="C733" s="67" t="s">
        <v>107</v>
      </c>
      <c r="D733" s="55" t="s">
        <v>10</v>
      </c>
      <c r="E733" s="56">
        <f>E734+E736+E738+E739</f>
        <v>29600</v>
      </c>
      <c r="F733" s="56">
        <f>F734+F736+F738+F739</f>
        <v>29600</v>
      </c>
      <c r="G733" s="56">
        <f>G734+G736+G738+G739</f>
        <v>29600</v>
      </c>
      <c r="H733" s="56">
        <f>H734+H736+H738+H739</f>
        <v>28688.7</v>
      </c>
      <c r="I733" s="56">
        <f>I734+I736+I738+I739</f>
        <v>28688.7</v>
      </c>
      <c r="J733" s="53">
        <f>H733/E733*100</f>
        <v>96.921283783783778</v>
      </c>
      <c r="K733" s="53">
        <f>H733/F733*100</f>
        <v>96.921283783783778</v>
      </c>
      <c r="L733" s="53">
        <f>H733/G733*100</f>
        <v>96.921283783783778</v>
      </c>
    </row>
    <row r="734" spans="1:12" s="64" customFormat="1">
      <c r="A734" s="107"/>
      <c r="B734" s="66"/>
      <c r="C734" s="67"/>
      <c r="D734" s="55" t="s">
        <v>11</v>
      </c>
      <c r="E734" s="56">
        <v>1480</v>
      </c>
      <c r="F734" s="56">
        <v>1480</v>
      </c>
      <c r="G734" s="56">
        <v>1480</v>
      </c>
      <c r="H734" s="56">
        <v>1434.4</v>
      </c>
      <c r="I734" s="56">
        <v>1434.4</v>
      </c>
      <c r="J734" s="59">
        <f>H734/E734*100</f>
        <v>96.918918918918934</v>
      </c>
      <c r="K734" s="53">
        <f>H734/F734*100</f>
        <v>96.918918918918934</v>
      </c>
      <c r="L734" s="53">
        <f>H734/G734*100</f>
        <v>96.918918918918934</v>
      </c>
    </row>
    <row r="735" spans="1:12" s="64" customFormat="1" ht="30">
      <c r="A735" s="107"/>
      <c r="B735" s="66"/>
      <c r="C735" s="67"/>
      <c r="D735" s="57" t="s">
        <v>12</v>
      </c>
      <c r="E735" s="56">
        <f>E734</f>
        <v>1480</v>
      </c>
      <c r="F735" s="56">
        <f t="shared" ref="F735:I735" si="130">F734</f>
        <v>1480</v>
      </c>
      <c r="G735" s="56">
        <f t="shared" si="130"/>
        <v>1480</v>
      </c>
      <c r="H735" s="56">
        <f t="shared" si="130"/>
        <v>1434.4</v>
      </c>
      <c r="I735" s="56">
        <f t="shared" si="130"/>
        <v>1434.4</v>
      </c>
      <c r="J735" s="59">
        <v>0</v>
      </c>
      <c r="K735" s="59">
        <v>0</v>
      </c>
      <c r="L735" s="59">
        <v>0</v>
      </c>
    </row>
    <row r="736" spans="1:12" s="64" customFormat="1">
      <c r="A736" s="107"/>
      <c r="B736" s="66"/>
      <c r="C736" s="67"/>
      <c r="D736" s="55" t="s">
        <v>13</v>
      </c>
      <c r="E736" s="56">
        <v>28120</v>
      </c>
      <c r="F736" s="56">
        <v>28120</v>
      </c>
      <c r="G736" s="56">
        <v>28120</v>
      </c>
      <c r="H736" s="56">
        <v>27254.3</v>
      </c>
      <c r="I736" s="56">
        <v>27254.3</v>
      </c>
      <c r="J736" s="59">
        <v>0</v>
      </c>
      <c r="K736" s="59">
        <v>0</v>
      </c>
      <c r="L736" s="59">
        <v>0</v>
      </c>
    </row>
    <row r="737" spans="1:12" s="64" customFormat="1" ht="30">
      <c r="A737" s="107"/>
      <c r="B737" s="66"/>
      <c r="C737" s="67"/>
      <c r="D737" s="57" t="s">
        <v>14</v>
      </c>
      <c r="E737" s="56">
        <f>E736</f>
        <v>28120</v>
      </c>
      <c r="F737" s="56">
        <f>F736</f>
        <v>28120</v>
      </c>
      <c r="G737" s="56">
        <f>G736</f>
        <v>28120</v>
      </c>
      <c r="H737" s="56">
        <f t="shared" ref="H737:I737" si="131">H736</f>
        <v>27254.3</v>
      </c>
      <c r="I737" s="56">
        <f t="shared" si="131"/>
        <v>27254.3</v>
      </c>
      <c r="J737" s="59">
        <v>0</v>
      </c>
      <c r="K737" s="59">
        <v>0</v>
      </c>
      <c r="L737" s="59">
        <v>0</v>
      </c>
    </row>
    <row r="738" spans="1:12" s="64" customFormat="1">
      <c r="A738" s="107"/>
      <c r="B738" s="66"/>
      <c r="C738" s="67"/>
      <c r="D738" s="55" t="s">
        <v>15</v>
      </c>
      <c r="E738" s="56">
        <v>0</v>
      </c>
      <c r="F738" s="56">
        <v>0</v>
      </c>
      <c r="G738" s="59">
        <v>0</v>
      </c>
      <c r="H738" s="59">
        <v>0</v>
      </c>
      <c r="I738" s="59">
        <v>0</v>
      </c>
      <c r="J738" s="59">
        <v>0</v>
      </c>
      <c r="K738" s="59">
        <v>0</v>
      </c>
      <c r="L738" s="59">
        <v>0</v>
      </c>
    </row>
    <row r="739" spans="1:12" s="64" customFormat="1" ht="30">
      <c r="A739" s="107"/>
      <c r="B739" s="66"/>
      <c r="C739" s="67"/>
      <c r="D739" s="55" t="s">
        <v>19</v>
      </c>
      <c r="E739" s="56">
        <v>0</v>
      </c>
      <c r="F739" s="56">
        <v>0</v>
      </c>
      <c r="G739" s="59">
        <v>0</v>
      </c>
      <c r="H739" s="59">
        <v>0</v>
      </c>
      <c r="I739" s="59">
        <v>0</v>
      </c>
      <c r="J739" s="59">
        <v>0</v>
      </c>
      <c r="K739" s="59">
        <v>0</v>
      </c>
      <c r="L739" s="59">
        <v>0</v>
      </c>
    </row>
    <row r="740" spans="1:12" s="64" customFormat="1">
      <c r="A740" s="107"/>
      <c r="B740" s="66" t="s">
        <v>108</v>
      </c>
      <c r="C740" s="67" t="s">
        <v>20</v>
      </c>
      <c r="D740" s="55" t="s">
        <v>10</v>
      </c>
      <c r="E740" s="56">
        <f>E741+E743+E745+E746</f>
        <v>14534.1</v>
      </c>
      <c r="F740" s="56">
        <f>F741+F743+F745+F746</f>
        <v>14534.1</v>
      </c>
      <c r="G740" s="56">
        <f>G741+G743+G745+G746</f>
        <v>14534.1</v>
      </c>
      <c r="H740" s="56">
        <f>H741+H743+H745+H746</f>
        <v>11197</v>
      </c>
      <c r="I740" s="56">
        <f>I741+I743+I745+I746</f>
        <v>0</v>
      </c>
      <c r="J740" s="53">
        <v>0</v>
      </c>
      <c r="K740" s="53">
        <v>0</v>
      </c>
      <c r="L740" s="53">
        <v>0</v>
      </c>
    </row>
    <row r="741" spans="1:12" s="64" customFormat="1">
      <c r="A741" s="107"/>
      <c r="B741" s="66"/>
      <c r="C741" s="67"/>
      <c r="D741" s="55" t="s">
        <v>11</v>
      </c>
      <c r="E741" s="56">
        <v>14534.1</v>
      </c>
      <c r="F741" s="56">
        <v>14534.1</v>
      </c>
      <c r="G741" s="56">
        <v>14534.1</v>
      </c>
      <c r="H741" s="56">
        <v>11197</v>
      </c>
      <c r="I741" s="56">
        <v>0</v>
      </c>
      <c r="J741" s="53">
        <v>0</v>
      </c>
      <c r="K741" s="53">
        <v>0</v>
      </c>
      <c r="L741" s="53">
        <v>0</v>
      </c>
    </row>
    <row r="742" spans="1:12" s="64" customFormat="1" ht="30">
      <c r="A742" s="107"/>
      <c r="B742" s="66"/>
      <c r="C742" s="67"/>
      <c r="D742" s="57" t="s">
        <v>12</v>
      </c>
      <c r="E742" s="56">
        <v>0</v>
      </c>
      <c r="F742" s="56">
        <v>0</v>
      </c>
      <c r="G742" s="56">
        <v>0</v>
      </c>
      <c r="H742" s="56">
        <v>0</v>
      </c>
      <c r="I742" s="56">
        <v>0</v>
      </c>
      <c r="J742" s="53">
        <v>0</v>
      </c>
      <c r="K742" s="53">
        <v>0</v>
      </c>
      <c r="L742" s="53">
        <v>0</v>
      </c>
    </row>
    <row r="743" spans="1:12" s="64" customFormat="1">
      <c r="A743" s="107"/>
      <c r="B743" s="66"/>
      <c r="C743" s="67"/>
      <c r="D743" s="55" t="s">
        <v>13</v>
      </c>
      <c r="E743" s="56">
        <v>0</v>
      </c>
      <c r="F743" s="56">
        <v>0</v>
      </c>
      <c r="G743" s="56">
        <v>0</v>
      </c>
      <c r="H743" s="56">
        <v>0</v>
      </c>
      <c r="I743" s="56">
        <v>0</v>
      </c>
      <c r="J743" s="53">
        <v>0</v>
      </c>
      <c r="K743" s="53">
        <v>0</v>
      </c>
      <c r="L743" s="53">
        <v>0</v>
      </c>
    </row>
    <row r="744" spans="1:12" s="64" customFormat="1" ht="30">
      <c r="A744" s="107"/>
      <c r="B744" s="66"/>
      <c r="C744" s="67"/>
      <c r="D744" s="57" t="s">
        <v>14</v>
      </c>
      <c r="E744" s="56">
        <f>E743</f>
        <v>0</v>
      </c>
      <c r="F744" s="56">
        <f t="shared" ref="F744:I744" si="132">F743</f>
        <v>0</v>
      </c>
      <c r="G744" s="56">
        <f t="shared" si="132"/>
        <v>0</v>
      </c>
      <c r="H744" s="56">
        <f t="shared" si="132"/>
        <v>0</v>
      </c>
      <c r="I744" s="56">
        <f t="shared" si="132"/>
        <v>0</v>
      </c>
      <c r="J744" s="53">
        <v>0</v>
      </c>
      <c r="K744" s="53">
        <v>0</v>
      </c>
      <c r="L744" s="53">
        <v>0</v>
      </c>
    </row>
    <row r="745" spans="1:12" s="64" customFormat="1">
      <c r="A745" s="107"/>
      <c r="B745" s="66"/>
      <c r="C745" s="67"/>
      <c r="D745" s="55" t="s">
        <v>15</v>
      </c>
      <c r="E745" s="56">
        <v>0</v>
      </c>
      <c r="F745" s="56">
        <v>0</v>
      </c>
      <c r="G745" s="59">
        <v>0</v>
      </c>
      <c r="H745" s="59">
        <v>0</v>
      </c>
      <c r="I745" s="59">
        <v>0</v>
      </c>
      <c r="J745" s="59">
        <v>0</v>
      </c>
      <c r="K745" s="59">
        <v>0</v>
      </c>
      <c r="L745" s="59">
        <v>0</v>
      </c>
    </row>
    <row r="746" spans="1:12" s="64" customFormat="1" ht="30">
      <c r="A746" s="107"/>
      <c r="B746" s="66"/>
      <c r="C746" s="67"/>
      <c r="D746" s="55" t="s">
        <v>19</v>
      </c>
      <c r="E746" s="56">
        <v>0</v>
      </c>
      <c r="F746" s="56">
        <v>0</v>
      </c>
      <c r="G746" s="59">
        <v>0</v>
      </c>
      <c r="H746" s="59">
        <v>0</v>
      </c>
      <c r="I746" s="59">
        <v>0</v>
      </c>
      <c r="J746" s="59">
        <v>0</v>
      </c>
      <c r="K746" s="59">
        <v>0</v>
      </c>
      <c r="L746" s="59">
        <v>0</v>
      </c>
    </row>
    <row r="747" spans="1:12" s="64" customFormat="1">
      <c r="A747" s="107"/>
      <c r="B747" s="66" t="s">
        <v>109</v>
      </c>
      <c r="C747" s="67" t="s">
        <v>110</v>
      </c>
      <c r="D747" s="55" t="s">
        <v>10</v>
      </c>
      <c r="E747" s="56">
        <f>E748+E750+E752+E753</f>
        <v>35000</v>
      </c>
      <c r="F747" s="56">
        <f>F748+F750+F752+F753</f>
        <v>39600</v>
      </c>
      <c r="G747" s="56">
        <f>G748+G750+G752+G753</f>
        <v>39600</v>
      </c>
      <c r="H747" s="56">
        <f>H748+H750+H752+H753</f>
        <v>39599.199999999997</v>
      </c>
      <c r="I747" s="56">
        <f>I748+I750+I752+I753</f>
        <v>0</v>
      </c>
      <c r="J747" s="53">
        <f>H747/E747*100</f>
        <v>113.14057142857141</v>
      </c>
      <c r="K747" s="53">
        <f>H747/F747*100</f>
        <v>99.997979797979781</v>
      </c>
      <c r="L747" s="53">
        <f>H747/G747*100</f>
        <v>99.997979797979781</v>
      </c>
    </row>
    <row r="748" spans="1:12" s="64" customFormat="1">
      <c r="A748" s="107"/>
      <c r="B748" s="66"/>
      <c r="C748" s="67"/>
      <c r="D748" s="55" t="s">
        <v>11</v>
      </c>
      <c r="E748" s="56">
        <v>35000</v>
      </c>
      <c r="F748" s="56">
        <v>39600</v>
      </c>
      <c r="G748" s="56">
        <v>39600</v>
      </c>
      <c r="H748" s="56">
        <v>39599.199999999997</v>
      </c>
      <c r="I748" s="56">
        <v>0</v>
      </c>
      <c r="J748" s="53">
        <f t="shared" ref="J748" si="133">H748/E748*100</f>
        <v>113.14057142857141</v>
      </c>
      <c r="K748" s="53">
        <f t="shared" ref="K748" si="134">H748/F748*100</f>
        <v>99.997979797979781</v>
      </c>
      <c r="L748" s="53">
        <f t="shared" ref="L748" si="135">H748/G748*100</f>
        <v>99.997979797979781</v>
      </c>
    </row>
    <row r="749" spans="1:12" s="64" customFormat="1" ht="30">
      <c r="A749" s="107"/>
      <c r="B749" s="66"/>
      <c r="C749" s="67"/>
      <c r="D749" s="57" t="s">
        <v>12</v>
      </c>
      <c r="E749" s="56">
        <v>0</v>
      </c>
      <c r="F749" s="56">
        <v>0</v>
      </c>
      <c r="G749" s="56">
        <v>0</v>
      </c>
      <c r="H749" s="56">
        <v>0</v>
      </c>
      <c r="I749" s="56">
        <v>0</v>
      </c>
      <c r="J749" s="53">
        <v>0</v>
      </c>
      <c r="K749" s="53">
        <v>0</v>
      </c>
      <c r="L749" s="53">
        <v>0</v>
      </c>
    </row>
    <row r="750" spans="1:12" s="64" customFormat="1">
      <c r="A750" s="107"/>
      <c r="B750" s="66"/>
      <c r="C750" s="67"/>
      <c r="D750" s="55" t="s">
        <v>13</v>
      </c>
      <c r="E750" s="56">
        <v>0</v>
      </c>
      <c r="F750" s="56">
        <v>0</v>
      </c>
      <c r="G750" s="56">
        <v>0</v>
      </c>
      <c r="H750" s="56">
        <v>0</v>
      </c>
      <c r="I750" s="56">
        <v>0</v>
      </c>
      <c r="J750" s="53">
        <v>0</v>
      </c>
      <c r="K750" s="53">
        <v>0</v>
      </c>
      <c r="L750" s="53">
        <v>0</v>
      </c>
    </row>
    <row r="751" spans="1:12" s="64" customFormat="1" ht="30">
      <c r="A751" s="107"/>
      <c r="B751" s="66"/>
      <c r="C751" s="67"/>
      <c r="D751" s="57" t="s">
        <v>14</v>
      </c>
      <c r="E751" s="56">
        <v>0</v>
      </c>
      <c r="F751" s="56">
        <v>0</v>
      </c>
      <c r="G751" s="56">
        <v>0</v>
      </c>
      <c r="H751" s="56">
        <v>0</v>
      </c>
      <c r="I751" s="56">
        <v>0</v>
      </c>
      <c r="J751" s="53">
        <v>0</v>
      </c>
      <c r="K751" s="53">
        <v>0</v>
      </c>
      <c r="L751" s="53">
        <v>0</v>
      </c>
    </row>
    <row r="752" spans="1:12" s="64" customFormat="1">
      <c r="A752" s="107"/>
      <c r="B752" s="66"/>
      <c r="C752" s="67"/>
      <c r="D752" s="55" t="s">
        <v>15</v>
      </c>
      <c r="E752" s="56">
        <v>0</v>
      </c>
      <c r="F752" s="56">
        <v>0</v>
      </c>
      <c r="G752" s="59">
        <v>0</v>
      </c>
      <c r="H752" s="59">
        <v>0</v>
      </c>
      <c r="I752" s="59">
        <v>0</v>
      </c>
      <c r="J752" s="59">
        <v>0</v>
      </c>
      <c r="K752" s="59">
        <v>0</v>
      </c>
      <c r="L752" s="59">
        <v>0</v>
      </c>
    </row>
    <row r="753" spans="1:12" s="64" customFormat="1" ht="30">
      <c r="A753" s="107"/>
      <c r="B753" s="66"/>
      <c r="C753" s="67"/>
      <c r="D753" s="55" t="s">
        <v>19</v>
      </c>
      <c r="E753" s="56">
        <v>0</v>
      </c>
      <c r="F753" s="56">
        <v>0</v>
      </c>
      <c r="G753" s="59">
        <v>0</v>
      </c>
      <c r="H753" s="59">
        <v>0</v>
      </c>
      <c r="I753" s="59">
        <v>0</v>
      </c>
      <c r="J753" s="59">
        <v>0</v>
      </c>
      <c r="K753" s="59">
        <v>0</v>
      </c>
      <c r="L753" s="59">
        <v>0</v>
      </c>
    </row>
    <row r="754" spans="1:12" s="64" customFormat="1">
      <c r="A754" s="107"/>
      <c r="B754" s="70" t="s">
        <v>111</v>
      </c>
      <c r="C754" s="67" t="s">
        <v>112</v>
      </c>
      <c r="D754" s="55" t="s">
        <v>10</v>
      </c>
      <c r="E754" s="56">
        <f>E755+E757+E759+E760</f>
        <v>16133</v>
      </c>
      <c r="F754" s="56">
        <f>F755+F757+F759+F760</f>
        <v>16133</v>
      </c>
      <c r="G754" s="56">
        <f>G755+G757+G759+G760</f>
        <v>16133</v>
      </c>
      <c r="H754" s="56">
        <f>H755+H757+H759+H760</f>
        <v>13763.9</v>
      </c>
      <c r="I754" s="56">
        <f>I755+I757+I759+I760</f>
        <v>0</v>
      </c>
      <c r="J754" s="59">
        <f>H754/E754*100</f>
        <v>85.315192462654181</v>
      </c>
      <c r="K754" s="59">
        <f>H754/F754*100</f>
        <v>85.315192462654181</v>
      </c>
      <c r="L754" s="59">
        <f>H754/G754*100</f>
        <v>85.315192462654181</v>
      </c>
    </row>
    <row r="755" spans="1:12" s="64" customFormat="1">
      <c r="A755" s="107"/>
      <c r="B755" s="71"/>
      <c r="C755" s="67"/>
      <c r="D755" s="55" t="s">
        <v>11</v>
      </c>
      <c r="E755" s="56">
        <f>E762+E769+E776</f>
        <v>322.89999999999998</v>
      </c>
      <c r="F755" s="56">
        <f t="shared" ref="F755:I755" si="136">F762+F769+F776</f>
        <v>322.89999999999998</v>
      </c>
      <c r="G755" s="56">
        <f t="shared" si="136"/>
        <v>322.89999999999998</v>
      </c>
      <c r="H755" s="56">
        <f t="shared" si="136"/>
        <v>275.5</v>
      </c>
      <c r="I755" s="56">
        <f t="shared" si="136"/>
        <v>0</v>
      </c>
      <c r="J755" s="59">
        <f>H755/E755*100</f>
        <v>85.320532672654082</v>
      </c>
      <c r="K755" s="59">
        <f>H755/F755*100</f>
        <v>85.320532672654082</v>
      </c>
      <c r="L755" s="59">
        <f>H755/G755*100</f>
        <v>85.320532672654082</v>
      </c>
    </row>
    <row r="756" spans="1:12" s="64" customFormat="1" ht="30">
      <c r="A756" s="107"/>
      <c r="B756" s="71"/>
      <c r="C756" s="67"/>
      <c r="D756" s="57" t="s">
        <v>12</v>
      </c>
      <c r="E756" s="56">
        <f>E755</f>
        <v>322.89999999999998</v>
      </c>
      <c r="F756" s="56">
        <f t="shared" ref="F756:I756" si="137">F755</f>
        <v>322.89999999999998</v>
      </c>
      <c r="G756" s="56">
        <f t="shared" si="137"/>
        <v>322.89999999999998</v>
      </c>
      <c r="H756" s="56">
        <f t="shared" si="137"/>
        <v>275.5</v>
      </c>
      <c r="I756" s="56">
        <f t="shared" si="137"/>
        <v>0</v>
      </c>
      <c r="J756" s="59">
        <v>0</v>
      </c>
      <c r="K756" s="59">
        <v>0</v>
      </c>
      <c r="L756" s="59">
        <v>0</v>
      </c>
    </row>
    <row r="757" spans="1:12" s="64" customFormat="1">
      <c r="A757" s="107"/>
      <c r="B757" s="71"/>
      <c r="C757" s="67"/>
      <c r="D757" s="55" t="s">
        <v>13</v>
      </c>
      <c r="E757" s="56">
        <f>E764+E771+E778</f>
        <v>15810.1</v>
      </c>
      <c r="F757" s="56">
        <f t="shared" ref="F757:I757" si="138">F764+F771+F778</f>
        <v>15810.1</v>
      </c>
      <c r="G757" s="56">
        <f t="shared" si="138"/>
        <v>15810.1</v>
      </c>
      <c r="H757" s="56">
        <f t="shared" si="138"/>
        <v>13488.4</v>
      </c>
      <c r="I757" s="56">
        <f t="shared" si="138"/>
        <v>0</v>
      </c>
      <c r="J757" s="59">
        <f>H757/E757*100</f>
        <v>85.315083396056949</v>
      </c>
      <c r="K757" s="59">
        <f>H757/F757*100</f>
        <v>85.315083396056949</v>
      </c>
      <c r="L757" s="59">
        <f>H757/G757*100</f>
        <v>85.315083396056949</v>
      </c>
    </row>
    <row r="758" spans="1:12" s="64" customFormat="1" ht="30">
      <c r="A758" s="107"/>
      <c r="B758" s="71"/>
      <c r="C758" s="67"/>
      <c r="D758" s="57" t="s">
        <v>14</v>
      </c>
      <c r="E758" s="56">
        <f>E757</f>
        <v>15810.1</v>
      </c>
      <c r="F758" s="56">
        <f t="shared" ref="F758:I758" si="139">F757</f>
        <v>15810.1</v>
      </c>
      <c r="G758" s="56">
        <f t="shared" si="139"/>
        <v>15810.1</v>
      </c>
      <c r="H758" s="56">
        <f t="shared" si="139"/>
        <v>13488.4</v>
      </c>
      <c r="I758" s="56">
        <f t="shared" si="139"/>
        <v>0</v>
      </c>
      <c r="J758" s="59">
        <f>H758/E758*100</f>
        <v>85.315083396056949</v>
      </c>
      <c r="K758" s="59">
        <f>H758/F758*100</f>
        <v>85.315083396056949</v>
      </c>
      <c r="L758" s="59">
        <f>H758/G758*100</f>
        <v>85.315083396056949</v>
      </c>
    </row>
    <row r="759" spans="1:12" s="64" customFormat="1">
      <c r="A759" s="107"/>
      <c r="B759" s="71"/>
      <c r="C759" s="67"/>
      <c r="D759" s="55" t="s">
        <v>15</v>
      </c>
      <c r="E759" s="56">
        <f>E766+E773+E780</f>
        <v>0</v>
      </c>
      <c r="F759" s="56">
        <f t="shared" ref="F759:I759" si="140">F766+F773+F780</f>
        <v>0</v>
      </c>
      <c r="G759" s="56">
        <f t="shared" si="140"/>
        <v>0</v>
      </c>
      <c r="H759" s="56">
        <f t="shared" si="140"/>
        <v>0</v>
      </c>
      <c r="I759" s="56">
        <f t="shared" si="140"/>
        <v>0</v>
      </c>
      <c r="J759" s="59">
        <v>0</v>
      </c>
      <c r="K759" s="59">
        <v>0</v>
      </c>
      <c r="L759" s="59">
        <v>0</v>
      </c>
    </row>
    <row r="760" spans="1:12" s="64" customFormat="1" ht="30">
      <c r="A760" s="107"/>
      <c r="B760" s="71"/>
      <c r="C760" s="67"/>
      <c r="D760" s="55" t="s">
        <v>19</v>
      </c>
      <c r="E760" s="56">
        <v>0</v>
      </c>
      <c r="F760" s="56">
        <v>0</v>
      </c>
      <c r="G760" s="59">
        <v>0</v>
      </c>
      <c r="H760" s="59">
        <v>0</v>
      </c>
      <c r="I760" s="59">
        <v>0</v>
      </c>
      <c r="J760" s="59">
        <v>0</v>
      </c>
      <c r="K760" s="59">
        <v>0</v>
      </c>
      <c r="L760" s="59">
        <v>0</v>
      </c>
    </row>
    <row r="761" spans="1:12" s="64" customFormat="1">
      <c r="A761" s="107"/>
      <c r="B761" s="71"/>
      <c r="C761" s="67" t="s">
        <v>36</v>
      </c>
      <c r="D761" s="55" t="s">
        <v>10</v>
      </c>
      <c r="E761" s="56">
        <f>E762+E764+E766+E767</f>
        <v>16133</v>
      </c>
      <c r="F761" s="56">
        <f>F762+F764+F766+F767</f>
        <v>16133</v>
      </c>
      <c r="G761" s="56">
        <f>G762+G764+G766+G767</f>
        <v>16133</v>
      </c>
      <c r="H761" s="56">
        <f>H762+H764+H766+H767</f>
        <v>13763.9</v>
      </c>
      <c r="I761" s="56">
        <f>I762+I764+I766+I767</f>
        <v>0</v>
      </c>
      <c r="J761" s="53">
        <f>H761/E761*100</f>
        <v>85.315192462654181</v>
      </c>
      <c r="K761" s="53">
        <f>H761/F761*100</f>
        <v>85.315192462654181</v>
      </c>
      <c r="L761" s="53">
        <f>H761/G761*100</f>
        <v>85.315192462654181</v>
      </c>
    </row>
    <row r="762" spans="1:12" s="64" customFormat="1">
      <c r="A762" s="107"/>
      <c r="B762" s="71"/>
      <c r="C762" s="67"/>
      <c r="D762" s="55" t="s">
        <v>11</v>
      </c>
      <c r="E762" s="56">
        <f>E790+E797</f>
        <v>322.89999999999998</v>
      </c>
      <c r="F762" s="56">
        <f t="shared" ref="F762:I762" si="141">F790+F797</f>
        <v>322.89999999999998</v>
      </c>
      <c r="G762" s="56">
        <f t="shared" si="141"/>
        <v>322.89999999999998</v>
      </c>
      <c r="H762" s="56">
        <f>H763</f>
        <v>275.5</v>
      </c>
      <c r="I762" s="56">
        <f t="shared" si="141"/>
        <v>0</v>
      </c>
      <c r="J762" s="59">
        <f>H762/E762*100</f>
        <v>85.320532672654082</v>
      </c>
      <c r="K762" s="59">
        <f>H762/F762*100</f>
        <v>85.320532672654082</v>
      </c>
      <c r="L762" s="59">
        <f>H762/G762*100</f>
        <v>85.320532672654082</v>
      </c>
    </row>
    <row r="763" spans="1:12" s="64" customFormat="1" ht="30">
      <c r="A763" s="107"/>
      <c r="B763" s="71"/>
      <c r="C763" s="67"/>
      <c r="D763" s="57" t="s">
        <v>12</v>
      </c>
      <c r="E763" s="56">
        <f>E762</f>
        <v>322.89999999999998</v>
      </c>
      <c r="F763" s="56">
        <f t="shared" ref="F763:I763" si="142">F762</f>
        <v>322.89999999999998</v>
      </c>
      <c r="G763" s="56">
        <f t="shared" si="142"/>
        <v>322.89999999999998</v>
      </c>
      <c r="H763" s="56">
        <f>H784</f>
        <v>275.5</v>
      </c>
      <c r="I763" s="56">
        <f t="shared" si="142"/>
        <v>0</v>
      </c>
      <c r="J763" s="59">
        <v>0</v>
      </c>
      <c r="K763" s="59">
        <v>0</v>
      </c>
      <c r="L763" s="59">
        <v>0</v>
      </c>
    </row>
    <row r="764" spans="1:12" s="64" customFormat="1">
      <c r="A764" s="107"/>
      <c r="B764" s="71"/>
      <c r="C764" s="67"/>
      <c r="D764" s="55" t="s">
        <v>13</v>
      </c>
      <c r="E764" s="56">
        <f>E792+E799</f>
        <v>15810.1</v>
      </c>
      <c r="F764" s="56">
        <f t="shared" ref="F764:I764" si="143">F792+F799</f>
        <v>15810.1</v>
      </c>
      <c r="G764" s="56">
        <f t="shared" si="143"/>
        <v>15810.1</v>
      </c>
      <c r="H764" s="56">
        <f>H765</f>
        <v>13488.4</v>
      </c>
      <c r="I764" s="56">
        <f t="shared" si="143"/>
        <v>0</v>
      </c>
      <c r="J764" s="59">
        <f>H764/E764*100</f>
        <v>85.315083396056949</v>
      </c>
      <c r="K764" s="59">
        <f>H764/F764*100</f>
        <v>85.315083396056949</v>
      </c>
      <c r="L764" s="59">
        <f>H764/G764*100</f>
        <v>85.315083396056949</v>
      </c>
    </row>
    <row r="765" spans="1:12" s="64" customFormat="1" ht="30">
      <c r="A765" s="107"/>
      <c r="B765" s="71"/>
      <c r="C765" s="67"/>
      <c r="D765" s="57" t="s">
        <v>14</v>
      </c>
      <c r="E765" s="56">
        <f>E764</f>
        <v>15810.1</v>
      </c>
      <c r="F765" s="56">
        <f t="shared" ref="F765:I765" si="144">F764</f>
        <v>15810.1</v>
      </c>
      <c r="G765" s="56">
        <f t="shared" si="144"/>
        <v>15810.1</v>
      </c>
      <c r="H765" s="56">
        <f>H786</f>
        <v>13488.4</v>
      </c>
      <c r="I765" s="56">
        <f t="shared" si="144"/>
        <v>0</v>
      </c>
      <c r="J765" s="59">
        <v>0</v>
      </c>
      <c r="K765" s="59">
        <v>0</v>
      </c>
      <c r="L765" s="59">
        <v>0</v>
      </c>
    </row>
    <row r="766" spans="1:12" s="64" customFormat="1">
      <c r="A766" s="107"/>
      <c r="B766" s="71"/>
      <c r="C766" s="67"/>
      <c r="D766" s="55" t="s">
        <v>15</v>
      </c>
      <c r="E766" s="56">
        <v>0</v>
      </c>
      <c r="F766" s="56">
        <v>0</v>
      </c>
      <c r="G766" s="59">
        <v>0</v>
      </c>
      <c r="H766" s="59">
        <v>0</v>
      </c>
      <c r="I766" s="59">
        <v>0</v>
      </c>
      <c r="J766" s="59">
        <v>0</v>
      </c>
      <c r="K766" s="59">
        <v>0</v>
      </c>
      <c r="L766" s="59">
        <v>0</v>
      </c>
    </row>
    <row r="767" spans="1:12" s="64" customFormat="1" ht="30">
      <c r="A767" s="107"/>
      <c r="B767" s="71"/>
      <c r="C767" s="67"/>
      <c r="D767" s="55" t="s">
        <v>19</v>
      </c>
      <c r="E767" s="56">
        <v>0</v>
      </c>
      <c r="F767" s="56">
        <v>0</v>
      </c>
      <c r="G767" s="59">
        <v>0</v>
      </c>
      <c r="H767" s="59">
        <v>0</v>
      </c>
      <c r="I767" s="59">
        <v>0</v>
      </c>
      <c r="J767" s="59">
        <v>0</v>
      </c>
      <c r="K767" s="59">
        <v>0</v>
      </c>
      <c r="L767" s="59">
        <v>0</v>
      </c>
    </row>
    <row r="768" spans="1:12" s="64" customFormat="1">
      <c r="A768" s="107"/>
      <c r="B768" s="71"/>
      <c r="C768" s="67" t="s">
        <v>20</v>
      </c>
      <c r="D768" s="55" t="s">
        <v>10</v>
      </c>
      <c r="E768" s="56">
        <f>E769+E771+E773+E774</f>
        <v>0</v>
      </c>
      <c r="F768" s="56">
        <f>F769+F771+F773+F774</f>
        <v>0</v>
      </c>
      <c r="G768" s="56">
        <f>G769+G771+G773+G774</f>
        <v>0</v>
      </c>
      <c r="H768" s="56">
        <f>H769+H771+H773+H774</f>
        <v>0</v>
      </c>
      <c r="I768" s="56">
        <f>I769+I771+I773+I774</f>
        <v>0</v>
      </c>
      <c r="J768" s="53" t="e">
        <f>H768/E768*100</f>
        <v>#DIV/0!</v>
      </c>
      <c r="K768" s="53" t="e">
        <f>H768/F768*100</f>
        <v>#DIV/0!</v>
      </c>
      <c r="L768" s="53" t="e">
        <f>H768/G768*100</f>
        <v>#DIV/0!</v>
      </c>
    </row>
    <row r="769" spans="1:12" s="64" customFormat="1">
      <c r="A769" s="107"/>
      <c r="B769" s="71"/>
      <c r="C769" s="67"/>
      <c r="D769" s="55" t="s">
        <v>11</v>
      </c>
      <c r="E769" s="56">
        <f>E804</f>
        <v>0</v>
      </c>
      <c r="F769" s="56">
        <f t="shared" ref="F769:I769" si="145">F804</f>
        <v>0</v>
      </c>
      <c r="G769" s="56">
        <f t="shared" si="145"/>
        <v>0</v>
      </c>
      <c r="H769" s="56">
        <f t="shared" si="145"/>
        <v>0</v>
      </c>
      <c r="I769" s="56">
        <f t="shared" si="145"/>
        <v>0</v>
      </c>
      <c r="J769" s="59" t="e">
        <f>H769/E769*100</f>
        <v>#DIV/0!</v>
      </c>
      <c r="K769" s="59" t="e">
        <f>H769/F769*100</f>
        <v>#DIV/0!</v>
      </c>
      <c r="L769" s="59" t="e">
        <f>H769/G769*100</f>
        <v>#DIV/0!</v>
      </c>
    </row>
    <row r="770" spans="1:12" s="64" customFormat="1" ht="30">
      <c r="A770" s="107"/>
      <c r="B770" s="71"/>
      <c r="C770" s="67"/>
      <c r="D770" s="57" t="s">
        <v>12</v>
      </c>
      <c r="E770" s="56">
        <f>E769</f>
        <v>0</v>
      </c>
      <c r="F770" s="56">
        <f t="shared" ref="F770:I770" si="146">F769</f>
        <v>0</v>
      </c>
      <c r="G770" s="56">
        <f t="shared" si="146"/>
        <v>0</v>
      </c>
      <c r="H770" s="56">
        <f t="shared" si="146"/>
        <v>0</v>
      </c>
      <c r="I770" s="56">
        <f t="shared" si="146"/>
        <v>0</v>
      </c>
      <c r="J770" s="59">
        <v>0</v>
      </c>
      <c r="K770" s="59">
        <v>0</v>
      </c>
      <c r="L770" s="59">
        <v>0</v>
      </c>
    </row>
    <row r="771" spans="1:12" s="64" customFormat="1">
      <c r="A771" s="107"/>
      <c r="B771" s="71"/>
      <c r="C771" s="67"/>
      <c r="D771" s="55" t="s">
        <v>13</v>
      </c>
      <c r="E771" s="56">
        <f>E806</f>
        <v>0</v>
      </c>
      <c r="F771" s="56">
        <f t="shared" ref="F771:I771" si="147">F806</f>
        <v>0</v>
      </c>
      <c r="G771" s="56">
        <f t="shared" si="147"/>
        <v>0</v>
      </c>
      <c r="H771" s="56">
        <f t="shared" si="147"/>
        <v>0</v>
      </c>
      <c r="I771" s="56">
        <f t="shared" si="147"/>
        <v>0</v>
      </c>
      <c r="J771" s="59" t="e">
        <f>H771/E771*100</f>
        <v>#DIV/0!</v>
      </c>
      <c r="K771" s="59" t="e">
        <f>H771/F771*100</f>
        <v>#DIV/0!</v>
      </c>
      <c r="L771" s="59" t="e">
        <f>H771/G771*100</f>
        <v>#DIV/0!</v>
      </c>
    </row>
    <row r="772" spans="1:12" s="64" customFormat="1" ht="30">
      <c r="A772" s="107"/>
      <c r="B772" s="71"/>
      <c r="C772" s="67"/>
      <c r="D772" s="57" t="s">
        <v>14</v>
      </c>
      <c r="E772" s="56">
        <f>E771</f>
        <v>0</v>
      </c>
      <c r="F772" s="56">
        <f t="shared" ref="F772:I772" si="148">F771</f>
        <v>0</v>
      </c>
      <c r="G772" s="56">
        <f t="shared" si="148"/>
        <v>0</v>
      </c>
      <c r="H772" s="56">
        <f t="shared" si="148"/>
        <v>0</v>
      </c>
      <c r="I772" s="56">
        <f t="shared" si="148"/>
        <v>0</v>
      </c>
      <c r="J772" s="59">
        <v>0</v>
      </c>
      <c r="K772" s="59">
        <v>0</v>
      </c>
      <c r="L772" s="59">
        <v>0</v>
      </c>
    </row>
    <row r="773" spans="1:12" s="64" customFormat="1">
      <c r="A773" s="107"/>
      <c r="B773" s="71"/>
      <c r="C773" s="67"/>
      <c r="D773" s="55" t="s">
        <v>15</v>
      </c>
      <c r="E773" s="56">
        <v>0</v>
      </c>
      <c r="F773" s="56">
        <v>0</v>
      </c>
      <c r="G773" s="59">
        <v>0</v>
      </c>
      <c r="H773" s="59">
        <v>0</v>
      </c>
      <c r="I773" s="59">
        <v>0</v>
      </c>
      <c r="J773" s="59">
        <v>0</v>
      </c>
      <c r="K773" s="59">
        <v>0</v>
      </c>
      <c r="L773" s="59">
        <v>0</v>
      </c>
    </row>
    <row r="774" spans="1:12" s="64" customFormat="1" ht="30">
      <c r="A774" s="107"/>
      <c r="B774" s="71"/>
      <c r="C774" s="67"/>
      <c r="D774" s="55" t="s">
        <v>19</v>
      </c>
      <c r="E774" s="56">
        <v>0</v>
      </c>
      <c r="F774" s="56">
        <v>0</v>
      </c>
      <c r="G774" s="59">
        <v>0</v>
      </c>
      <c r="H774" s="59">
        <v>0</v>
      </c>
      <c r="I774" s="59">
        <v>0</v>
      </c>
      <c r="J774" s="59">
        <v>0</v>
      </c>
      <c r="K774" s="59">
        <v>0</v>
      </c>
      <c r="L774" s="59">
        <v>0</v>
      </c>
    </row>
    <row r="775" spans="1:12" s="64" customFormat="1">
      <c r="A775" s="107"/>
      <c r="B775" s="71"/>
      <c r="C775" s="67" t="s">
        <v>113</v>
      </c>
      <c r="D775" s="55" t="s">
        <v>10</v>
      </c>
      <c r="E775" s="56">
        <f>E776+E778+E780+E781</f>
        <v>0</v>
      </c>
      <c r="F775" s="56">
        <f>F776+F778+F780+F781</f>
        <v>0</v>
      </c>
      <c r="G775" s="56">
        <f>G776+G778+G780+G781</f>
        <v>0</v>
      </c>
      <c r="H775" s="56">
        <f>H776+H778+H780+H781</f>
        <v>0</v>
      </c>
      <c r="I775" s="56">
        <f>I776+I778+I780+I781</f>
        <v>0</v>
      </c>
      <c r="J775" s="53">
        <v>0</v>
      </c>
      <c r="K775" s="53">
        <v>0</v>
      </c>
      <c r="L775" s="53">
        <v>0</v>
      </c>
    </row>
    <row r="776" spans="1:12" s="64" customFormat="1">
      <c r="A776" s="107"/>
      <c r="B776" s="71"/>
      <c r="C776" s="67"/>
      <c r="D776" s="55" t="s">
        <v>11</v>
      </c>
      <c r="E776" s="56">
        <v>0</v>
      </c>
      <c r="F776" s="56">
        <v>0</v>
      </c>
      <c r="G776" s="56">
        <v>0</v>
      </c>
      <c r="H776" s="56">
        <v>0</v>
      </c>
      <c r="I776" s="56">
        <v>0</v>
      </c>
      <c r="J776" s="59">
        <v>0</v>
      </c>
      <c r="K776" s="59">
        <v>0</v>
      </c>
      <c r="L776" s="59">
        <v>0</v>
      </c>
    </row>
    <row r="777" spans="1:12" s="64" customFormat="1" ht="30">
      <c r="A777" s="107"/>
      <c r="B777" s="71"/>
      <c r="C777" s="67"/>
      <c r="D777" s="57" t="s">
        <v>12</v>
      </c>
      <c r="E777" s="56">
        <v>0</v>
      </c>
      <c r="F777" s="56">
        <v>0</v>
      </c>
      <c r="G777" s="59">
        <v>0</v>
      </c>
      <c r="H777" s="59">
        <v>0</v>
      </c>
      <c r="I777" s="59">
        <v>0</v>
      </c>
      <c r="J777" s="59">
        <v>0</v>
      </c>
      <c r="K777" s="59">
        <v>0</v>
      </c>
      <c r="L777" s="59">
        <v>0</v>
      </c>
    </row>
    <row r="778" spans="1:12" s="64" customFormat="1">
      <c r="A778" s="107"/>
      <c r="B778" s="71"/>
      <c r="C778" s="67"/>
      <c r="D778" s="55" t="s">
        <v>13</v>
      </c>
      <c r="E778" s="56">
        <v>0</v>
      </c>
      <c r="F778" s="56">
        <v>0</v>
      </c>
      <c r="G778" s="59">
        <v>0</v>
      </c>
      <c r="H778" s="59">
        <v>0</v>
      </c>
      <c r="I778" s="59">
        <v>0</v>
      </c>
      <c r="J778" s="59">
        <v>0</v>
      </c>
      <c r="K778" s="59">
        <v>0</v>
      </c>
      <c r="L778" s="59">
        <v>0</v>
      </c>
    </row>
    <row r="779" spans="1:12" s="64" customFormat="1" ht="30">
      <c r="A779" s="107"/>
      <c r="B779" s="71"/>
      <c r="C779" s="67"/>
      <c r="D779" s="57" t="s">
        <v>14</v>
      </c>
      <c r="E779" s="56">
        <f>E778</f>
        <v>0</v>
      </c>
      <c r="F779" s="56">
        <f>F778</f>
        <v>0</v>
      </c>
      <c r="G779" s="56">
        <f>G778</f>
        <v>0</v>
      </c>
      <c r="H779" s="56">
        <f>H778</f>
        <v>0</v>
      </c>
      <c r="I779" s="56">
        <f>I778</f>
        <v>0</v>
      </c>
      <c r="J779" s="59">
        <v>0</v>
      </c>
      <c r="K779" s="59">
        <v>0</v>
      </c>
      <c r="L779" s="59">
        <v>0</v>
      </c>
    </row>
    <row r="780" spans="1:12" s="64" customFormat="1">
      <c r="A780" s="107"/>
      <c r="B780" s="71"/>
      <c r="C780" s="67"/>
      <c r="D780" s="55" t="s">
        <v>15</v>
      </c>
      <c r="E780" s="56">
        <v>0</v>
      </c>
      <c r="F780" s="56">
        <v>0</v>
      </c>
      <c r="G780" s="59">
        <v>0</v>
      </c>
      <c r="H780" s="59">
        <v>0</v>
      </c>
      <c r="I780" s="59">
        <v>0</v>
      </c>
      <c r="J780" s="59">
        <v>0</v>
      </c>
      <c r="K780" s="59">
        <v>0</v>
      </c>
      <c r="L780" s="59">
        <v>0</v>
      </c>
    </row>
    <row r="781" spans="1:12" s="64" customFormat="1" ht="30">
      <c r="A781" s="107"/>
      <c r="B781" s="72"/>
      <c r="C781" s="67"/>
      <c r="D781" s="55" t="s">
        <v>19</v>
      </c>
      <c r="E781" s="56">
        <v>0</v>
      </c>
      <c r="F781" s="56">
        <v>0</v>
      </c>
      <c r="G781" s="59">
        <v>0</v>
      </c>
      <c r="H781" s="59">
        <v>0</v>
      </c>
      <c r="I781" s="59">
        <v>0</v>
      </c>
      <c r="J781" s="59">
        <v>0</v>
      </c>
      <c r="K781" s="59">
        <v>0</v>
      </c>
      <c r="L781" s="59">
        <v>0</v>
      </c>
    </row>
    <row r="782" spans="1:12" s="64" customFormat="1">
      <c r="A782" s="80"/>
      <c r="B782" s="69" t="s">
        <v>257</v>
      </c>
      <c r="C782" s="67" t="s">
        <v>36</v>
      </c>
      <c r="D782" s="55" t="s">
        <v>10</v>
      </c>
      <c r="E782" s="56">
        <f>E783+E785+E787+E788</f>
        <v>16133</v>
      </c>
      <c r="F782" s="56">
        <f>F783+F785+F787+F788</f>
        <v>16133</v>
      </c>
      <c r="G782" s="56">
        <f>G783+G785+G787+G788</f>
        <v>16133</v>
      </c>
      <c r="H782" s="56">
        <f>H783+H785+H787+H788</f>
        <v>13763.9</v>
      </c>
      <c r="I782" s="56">
        <f>I783+I785+I787+I788</f>
        <v>0</v>
      </c>
      <c r="J782" s="53">
        <f>H782/E782*100</f>
        <v>85.315192462654181</v>
      </c>
      <c r="K782" s="53">
        <f>H782/F782*100</f>
        <v>85.315192462654181</v>
      </c>
      <c r="L782" s="53">
        <f>H782/G782*100</f>
        <v>85.315192462654181</v>
      </c>
    </row>
    <row r="783" spans="1:12" s="64" customFormat="1">
      <c r="A783" s="80"/>
      <c r="B783" s="69"/>
      <c r="C783" s="67"/>
      <c r="D783" s="55" t="s">
        <v>11</v>
      </c>
      <c r="E783" s="56">
        <f>E790+E797</f>
        <v>322.89999999999998</v>
      </c>
      <c r="F783" s="56">
        <f t="shared" ref="F783:I783" si="149">F790+F797</f>
        <v>322.89999999999998</v>
      </c>
      <c r="G783" s="56">
        <f t="shared" si="149"/>
        <v>322.89999999999998</v>
      </c>
      <c r="H783" s="56">
        <f>H784</f>
        <v>275.5</v>
      </c>
      <c r="I783" s="56">
        <f t="shared" si="149"/>
        <v>0</v>
      </c>
      <c r="J783" s="59">
        <f>H783/E783*100</f>
        <v>85.320532672654082</v>
      </c>
      <c r="K783" s="59">
        <f>H783/F783*100</f>
        <v>85.320532672654082</v>
      </c>
      <c r="L783" s="59">
        <f>H783/G783*100</f>
        <v>85.320532672654082</v>
      </c>
    </row>
    <row r="784" spans="1:12" s="64" customFormat="1" ht="30">
      <c r="A784" s="80"/>
      <c r="B784" s="69"/>
      <c r="C784" s="67"/>
      <c r="D784" s="57" t="s">
        <v>12</v>
      </c>
      <c r="E784" s="56">
        <f>E783</f>
        <v>322.89999999999998</v>
      </c>
      <c r="F784" s="56">
        <f t="shared" ref="F784:I784" si="150">F783</f>
        <v>322.89999999999998</v>
      </c>
      <c r="G784" s="56">
        <f t="shared" si="150"/>
        <v>322.89999999999998</v>
      </c>
      <c r="H784" s="56">
        <f>H798</f>
        <v>275.5</v>
      </c>
      <c r="I784" s="56">
        <f t="shared" si="150"/>
        <v>0</v>
      </c>
      <c r="J784" s="59">
        <v>0</v>
      </c>
      <c r="K784" s="59">
        <v>0</v>
      </c>
      <c r="L784" s="59">
        <v>0</v>
      </c>
    </row>
    <row r="785" spans="1:12" s="64" customFormat="1">
      <c r="A785" s="80"/>
      <c r="B785" s="69"/>
      <c r="C785" s="67"/>
      <c r="D785" s="55" t="s">
        <v>13</v>
      </c>
      <c r="E785" s="56">
        <f>E792+E799</f>
        <v>15810.1</v>
      </c>
      <c r="F785" s="56">
        <f t="shared" ref="F785:I785" si="151">F792+F799</f>
        <v>15810.1</v>
      </c>
      <c r="G785" s="56">
        <f t="shared" si="151"/>
        <v>15810.1</v>
      </c>
      <c r="H785" s="56">
        <f>H786</f>
        <v>13488.4</v>
      </c>
      <c r="I785" s="56">
        <f t="shared" si="151"/>
        <v>0</v>
      </c>
      <c r="J785" s="59">
        <v>0</v>
      </c>
      <c r="K785" s="59">
        <v>0</v>
      </c>
      <c r="L785" s="59">
        <v>0</v>
      </c>
    </row>
    <row r="786" spans="1:12" s="64" customFormat="1" ht="30">
      <c r="A786" s="80"/>
      <c r="B786" s="69"/>
      <c r="C786" s="67"/>
      <c r="D786" s="57" t="s">
        <v>14</v>
      </c>
      <c r="E786" s="56">
        <f>E785</f>
        <v>15810.1</v>
      </c>
      <c r="F786" s="56">
        <f>F785</f>
        <v>15810.1</v>
      </c>
      <c r="G786" s="56">
        <f>G785</f>
        <v>15810.1</v>
      </c>
      <c r="H786" s="56">
        <f>H800</f>
        <v>13488.4</v>
      </c>
      <c r="I786" s="56">
        <f>I785</f>
        <v>0</v>
      </c>
      <c r="J786" s="59">
        <v>0</v>
      </c>
      <c r="K786" s="59">
        <v>0</v>
      </c>
      <c r="L786" s="59">
        <v>0</v>
      </c>
    </row>
    <row r="787" spans="1:12" s="64" customFormat="1">
      <c r="A787" s="80"/>
      <c r="B787" s="69"/>
      <c r="C787" s="67"/>
      <c r="D787" s="55" t="s">
        <v>15</v>
      </c>
      <c r="E787" s="56">
        <v>0</v>
      </c>
      <c r="F787" s="56">
        <v>0</v>
      </c>
      <c r="G787" s="59">
        <v>0</v>
      </c>
      <c r="H787" s="59">
        <v>0</v>
      </c>
      <c r="I787" s="59">
        <v>0</v>
      </c>
      <c r="J787" s="59">
        <v>0</v>
      </c>
      <c r="K787" s="59">
        <v>0</v>
      </c>
      <c r="L787" s="59">
        <v>0</v>
      </c>
    </row>
    <row r="788" spans="1:12" s="64" customFormat="1" ht="30">
      <c r="A788" s="80"/>
      <c r="B788" s="69"/>
      <c r="C788" s="67"/>
      <c r="D788" s="55" t="s">
        <v>19</v>
      </c>
      <c r="E788" s="56">
        <v>0</v>
      </c>
      <c r="F788" s="56">
        <v>0</v>
      </c>
      <c r="G788" s="59">
        <v>0</v>
      </c>
      <c r="H788" s="59">
        <v>0</v>
      </c>
      <c r="I788" s="59">
        <v>0</v>
      </c>
      <c r="J788" s="59">
        <v>0</v>
      </c>
      <c r="K788" s="59">
        <v>0</v>
      </c>
      <c r="L788" s="59">
        <v>0</v>
      </c>
    </row>
    <row r="789" spans="1:12" s="64" customFormat="1">
      <c r="A789" s="80"/>
      <c r="B789" s="69" t="s">
        <v>255</v>
      </c>
      <c r="C789" s="67" t="s">
        <v>36</v>
      </c>
      <c r="D789" s="55" t="s">
        <v>10</v>
      </c>
      <c r="E789" s="56">
        <f>E790+E792+E794+E795</f>
        <v>0</v>
      </c>
      <c r="F789" s="56">
        <f>F790+F792+F794+F795</f>
        <v>0</v>
      </c>
      <c r="G789" s="56">
        <f>G790+G792+G794+G795</f>
        <v>0</v>
      </c>
      <c r="H789" s="56">
        <f>H790+H792+H794+H795</f>
        <v>0</v>
      </c>
      <c r="I789" s="56">
        <f>I790+I792+I794+I795</f>
        <v>0</v>
      </c>
      <c r="J789" s="53">
        <v>0</v>
      </c>
      <c r="K789" s="53">
        <v>0</v>
      </c>
      <c r="L789" s="53">
        <v>0</v>
      </c>
    </row>
    <row r="790" spans="1:12" s="64" customFormat="1">
      <c r="A790" s="80"/>
      <c r="B790" s="69"/>
      <c r="C790" s="67"/>
      <c r="D790" s="55" t="s">
        <v>11</v>
      </c>
      <c r="E790" s="56">
        <v>0</v>
      </c>
      <c r="F790" s="56">
        <v>0</v>
      </c>
      <c r="G790" s="56">
        <v>0</v>
      </c>
      <c r="H790" s="56">
        <v>0</v>
      </c>
      <c r="I790" s="56">
        <v>0</v>
      </c>
      <c r="J790" s="59">
        <v>0</v>
      </c>
      <c r="K790" s="59">
        <v>0</v>
      </c>
      <c r="L790" s="59">
        <v>0</v>
      </c>
    </row>
    <row r="791" spans="1:12" s="64" customFormat="1" ht="30">
      <c r="A791" s="80"/>
      <c r="B791" s="69"/>
      <c r="C791" s="67"/>
      <c r="D791" s="57" t="s">
        <v>12</v>
      </c>
      <c r="E791" s="56">
        <f>E790</f>
        <v>0</v>
      </c>
      <c r="F791" s="56">
        <f>F790</f>
        <v>0</v>
      </c>
      <c r="G791" s="56">
        <f t="shared" ref="G791:I791" si="152">G790</f>
        <v>0</v>
      </c>
      <c r="H791" s="56">
        <f t="shared" si="152"/>
        <v>0</v>
      </c>
      <c r="I791" s="56">
        <f t="shared" si="152"/>
        <v>0</v>
      </c>
      <c r="J791" s="59">
        <v>0</v>
      </c>
      <c r="K791" s="59">
        <v>0</v>
      </c>
      <c r="L791" s="59">
        <v>0</v>
      </c>
    </row>
    <row r="792" spans="1:12" s="64" customFormat="1">
      <c r="A792" s="80"/>
      <c r="B792" s="69"/>
      <c r="C792" s="67"/>
      <c r="D792" s="55" t="s">
        <v>13</v>
      </c>
      <c r="E792" s="56">
        <v>0</v>
      </c>
      <c r="F792" s="56">
        <v>0</v>
      </c>
      <c r="G792" s="56">
        <v>0</v>
      </c>
      <c r="H792" s="56">
        <v>0</v>
      </c>
      <c r="I792" s="56">
        <v>0</v>
      </c>
      <c r="J792" s="59">
        <v>0</v>
      </c>
      <c r="K792" s="59">
        <v>0</v>
      </c>
      <c r="L792" s="59">
        <v>0</v>
      </c>
    </row>
    <row r="793" spans="1:12" s="64" customFormat="1" ht="30">
      <c r="A793" s="80"/>
      <c r="B793" s="69"/>
      <c r="C793" s="67"/>
      <c r="D793" s="57" t="s">
        <v>14</v>
      </c>
      <c r="E793" s="56">
        <f>E792</f>
        <v>0</v>
      </c>
      <c r="F793" s="56">
        <f>F792</f>
        <v>0</v>
      </c>
      <c r="G793" s="56">
        <f>G792</f>
        <v>0</v>
      </c>
      <c r="H793" s="56">
        <f>H792</f>
        <v>0</v>
      </c>
      <c r="I793" s="56">
        <f>I792</f>
        <v>0</v>
      </c>
      <c r="J793" s="59">
        <v>0</v>
      </c>
      <c r="K793" s="59">
        <v>0</v>
      </c>
      <c r="L793" s="59">
        <v>0</v>
      </c>
    </row>
    <row r="794" spans="1:12" s="64" customFormat="1">
      <c r="A794" s="80"/>
      <c r="B794" s="69"/>
      <c r="C794" s="67"/>
      <c r="D794" s="55" t="s">
        <v>15</v>
      </c>
      <c r="E794" s="56">
        <v>0</v>
      </c>
      <c r="F794" s="56">
        <v>0</v>
      </c>
      <c r="G794" s="59">
        <v>0</v>
      </c>
      <c r="H794" s="59">
        <v>0</v>
      </c>
      <c r="I794" s="59">
        <v>0</v>
      </c>
      <c r="J794" s="59">
        <v>0</v>
      </c>
      <c r="K794" s="59">
        <v>0</v>
      </c>
      <c r="L794" s="59">
        <v>0</v>
      </c>
    </row>
    <row r="795" spans="1:12" s="64" customFormat="1" ht="30">
      <c r="A795" s="80"/>
      <c r="B795" s="69"/>
      <c r="C795" s="67"/>
      <c r="D795" s="55" t="s">
        <v>19</v>
      </c>
      <c r="E795" s="56">
        <v>0</v>
      </c>
      <c r="F795" s="56">
        <v>0</v>
      </c>
      <c r="G795" s="59">
        <v>0</v>
      </c>
      <c r="H795" s="59">
        <v>0</v>
      </c>
      <c r="I795" s="59">
        <v>0</v>
      </c>
      <c r="J795" s="59">
        <v>0</v>
      </c>
      <c r="K795" s="59">
        <v>0</v>
      </c>
      <c r="L795" s="59">
        <v>0</v>
      </c>
    </row>
    <row r="796" spans="1:12" s="64" customFormat="1">
      <c r="A796" s="80"/>
      <c r="B796" s="69" t="s">
        <v>114</v>
      </c>
      <c r="C796" s="67" t="s">
        <v>115</v>
      </c>
      <c r="D796" s="55" t="s">
        <v>10</v>
      </c>
      <c r="E796" s="56">
        <f>E797+E799+E801+E802</f>
        <v>16133</v>
      </c>
      <c r="F796" s="56">
        <f>F797+F799+F801+F802</f>
        <v>16133</v>
      </c>
      <c r="G796" s="56">
        <f>G797+G799+G801+G802</f>
        <v>16133</v>
      </c>
      <c r="H796" s="56">
        <f>H797+H799+H801+H802</f>
        <v>13763.9</v>
      </c>
      <c r="I796" s="56">
        <f>I797+I799+I801+I802</f>
        <v>0</v>
      </c>
      <c r="J796" s="53">
        <f>H796/E796*100</f>
        <v>85.315192462654181</v>
      </c>
      <c r="K796" s="53">
        <f>H796/F796*100</f>
        <v>85.315192462654181</v>
      </c>
      <c r="L796" s="53">
        <f>H796/G796*100</f>
        <v>85.315192462654181</v>
      </c>
    </row>
    <row r="797" spans="1:12" s="64" customFormat="1">
      <c r="A797" s="80"/>
      <c r="B797" s="69"/>
      <c r="C797" s="67"/>
      <c r="D797" s="55" t="s">
        <v>11</v>
      </c>
      <c r="E797" s="56">
        <v>322.89999999999998</v>
      </c>
      <c r="F797" s="56">
        <v>322.89999999999998</v>
      </c>
      <c r="G797" s="56">
        <v>322.89999999999998</v>
      </c>
      <c r="H797" s="56">
        <f>H798</f>
        <v>275.5</v>
      </c>
      <c r="I797" s="56">
        <v>0</v>
      </c>
      <c r="J797" s="59">
        <f>H797/E797*100</f>
        <v>85.320532672654082</v>
      </c>
      <c r="K797" s="59">
        <f>H797/F797*100</f>
        <v>85.320532672654082</v>
      </c>
      <c r="L797" s="59">
        <f>H797/G797*100</f>
        <v>85.320532672654082</v>
      </c>
    </row>
    <row r="798" spans="1:12" s="64" customFormat="1" ht="30">
      <c r="A798" s="80"/>
      <c r="B798" s="69"/>
      <c r="C798" s="67"/>
      <c r="D798" s="57" t="s">
        <v>12</v>
      </c>
      <c r="E798" s="56">
        <f>E797</f>
        <v>322.89999999999998</v>
      </c>
      <c r="F798" s="56">
        <f>F797</f>
        <v>322.89999999999998</v>
      </c>
      <c r="G798" s="56">
        <f t="shared" ref="G798:I798" si="153">G797</f>
        <v>322.89999999999998</v>
      </c>
      <c r="H798" s="56">
        <v>275.5</v>
      </c>
      <c r="I798" s="56">
        <f t="shared" si="153"/>
        <v>0</v>
      </c>
      <c r="J798" s="59">
        <v>0</v>
      </c>
      <c r="K798" s="59">
        <v>0</v>
      </c>
      <c r="L798" s="59">
        <v>0</v>
      </c>
    </row>
    <row r="799" spans="1:12" s="64" customFormat="1">
      <c r="A799" s="80"/>
      <c r="B799" s="69"/>
      <c r="C799" s="67"/>
      <c r="D799" s="55" t="s">
        <v>13</v>
      </c>
      <c r="E799" s="56">
        <v>15810.1</v>
      </c>
      <c r="F799" s="56">
        <v>15810.1</v>
      </c>
      <c r="G799" s="56">
        <v>15810.1</v>
      </c>
      <c r="H799" s="56">
        <f>H800</f>
        <v>13488.4</v>
      </c>
      <c r="I799" s="56">
        <v>0</v>
      </c>
      <c r="J799" s="59">
        <v>0</v>
      </c>
      <c r="K799" s="59">
        <v>0</v>
      </c>
      <c r="L799" s="59">
        <v>0</v>
      </c>
    </row>
    <row r="800" spans="1:12" s="64" customFormat="1" ht="30">
      <c r="A800" s="80"/>
      <c r="B800" s="69"/>
      <c r="C800" s="67"/>
      <c r="D800" s="57" t="s">
        <v>14</v>
      </c>
      <c r="E800" s="56">
        <f>E799</f>
        <v>15810.1</v>
      </c>
      <c r="F800" s="56">
        <f>F799</f>
        <v>15810.1</v>
      </c>
      <c r="G800" s="56">
        <f>G799</f>
        <v>15810.1</v>
      </c>
      <c r="H800" s="56">
        <v>13488.4</v>
      </c>
      <c r="I800" s="56">
        <f>I799</f>
        <v>0</v>
      </c>
      <c r="J800" s="59">
        <v>0</v>
      </c>
      <c r="K800" s="59">
        <v>0</v>
      </c>
      <c r="L800" s="59">
        <v>0</v>
      </c>
    </row>
    <row r="801" spans="1:12" s="64" customFormat="1">
      <c r="A801" s="80"/>
      <c r="B801" s="69"/>
      <c r="C801" s="67"/>
      <c r="D801" s="55" t="s">
        <v>15</v>
      </c>
      <c r="E801" s="56">
        <v>0</v>
      </c>
      <c r="F801" s="56">
        <v>0</v>
      </c>
      <c r="G801" s="59">
        <v>0</v>
      </c>
      <c r="H801" s="59">
        <v>0</v>
      </c>
      <c r="I801" s="59">
        <v>0</v>
      </c>
      <c r="J801" s="59">
        <v>0</v>
      </c>
      <c r="K801" s="59">
        <v>0</v>
      </c>
      <c r="L801" s="59">
        <v>0</v>
      </c>
    </row>
    <row r="802" spans="1:12" s="64" customFormat="1" ht="30">
      <c r="A802" s="80"/>
      <c r="B802" s="69"/>
      <c r="C802" s="67"/>
      <c r="D802" s="55" t="s">
        <v>19</v>
      </c>
      <c r="E802" s="56">
        <v>0</v>
      </c>
      <c r="F802" s="56">
        <v>0</v>
      </c>
      <c r="G802" s="59">
        <v>0</v>
      </c>
      <c r="H802" s="59">
        <v>0</v>
      </c>
      <c r="I802" s="59">
        <v>0</v>
      </c>
      <c r="J802" s="59">
        <v>0</v>
      </c>
      <c r="K802" s="59">
        <v>0</v>
      </c>
      <c r="L802" s="59">
        <v>0</v>
      </c>
    </row>
    <row r="803" spans="1:12" s="64" customFormat="1">
      <c r="A803" s="107"/>
      <c r="B803" s="66" t="s">
        <v>256</v>
      </c>
      <c r="C803" s="67" t="s">
        <v>20</v>
      </c>
      <c r="D803" s="55" t="s">
        <v>10</v>
      </c>
      <c r="E803" s="56">
        <f>E804+E806+E808+E809</f>
        <v>0</v>
      </c>
      <c r="F803" s="56">
        <f>F804+F806+F808+F809</f>
        <v>0</v>
      </c>
      <c r="G803" s="56">
        <f>G804+G806+G808+G809</f>
        <v>0</v>
      </c>
      <c r="H803" s="56">
        <f>H804+H806+H808+H809</f>
        <v>0</v>
      </c>
      <c r="I803" s="56">
        <f>I804+I806+I808+I809</f>
        <v>0</v>
      </c>
      <c r="J803" s="53" t="e">
        <f>H803/E803*100</f>
        <v>#DIV/0!</v>
      </c>
      <c r="K803" s="53" t="e">
        <f>H803/F803*100</f>
        <v>#DIV/0!</v>
      </c>
      <c r="L803" s="53" t="e">
        <f>H803/G803*100</f>
        <v>#DIV/0!</v>
      </c>
    </row>
    <row r="804" spans="1:12" s="64" customFormat="1">
      <c r="A804" s="107"/>
      <c r="B804" s="66"/>
      <c r="C804" s="67"/>
      <c r="D804" s="55" t="s">
        <v>11</v>
      </c>
      <c r="E804" s="56">
        <f>E811+E818</f>
        <v>0</v>
      </c>
      <c r="F804" s="56">
        <f t="shared" ref="F804:I804" si="154">F811+F818</f>
        <v>0</v>
      </c>
      <c r="G804" s="56">
        <f t="shared" si="154"/>
        <v>0</v>
      </c>
      <c r="H804" s="56">
        <f t="shared" si="154"/>
        <v>0</v>
      </c>
      <c r="I804" s="56">
        <f t="shared" si="154"/>
        <v>0</v>
      </c>
      <c r="J804" s="59" t="e">
        <f>H804/E804*100</f>
        <v>#DIV/0!</v>
      </c>
      <c r="K804" s="59" t="e">
        <f>H804/F804*100</f>
        <v>#DIV/0!</v>
      </c>
      <c r="L804" s="59" t="e">
        <f>H804/G804*100</f>
        <v>#DIV/0!</v>
      </c>
    </row>
    <row r="805" spans="1:12" s="64" customFormat="1" ht="30">
      <c r="A805" s="107"/>
      <c r="B805" s="66"/>
      <c r="C805" s="67"/>
      <c r="D805" s="57" t="s">
        <v>12</v>
      </c>
      <c r="E805" s="56">
        <f>E804</f>
        <v>0</v>
      </c>
      <c r="F805" s="56">
        <f t="shared" ref="F805:I805" si="155">F804</f>
        <v>0</v>
      </c>
      <c r="G805" s="56">
        <f t="shared" si="155"/>
        <v>0</v>
      </c>
      <c r="H805" s="56">
        <f t="shared" si="155"/>
        <v>0</v>
      </c>
      <c r="I805" s="56">
        <f t="shared" si="155"/>
        <v>0</v>
      </c>
      <c r="J805" s="59">
        <v>0</v>
      </c>
      <c r="K805" s="59">
        <v>0</v>
      </c>
      <c r="L805" s="59">
        <v>0</v>
      </c>
    </row>
    <row r="806" spans="1:12" s="64" customFormat="1">
      <c r="A806" s="107"/>
      <c r="B806" s="66"/>
      <c r="C806" s="67"/>
      <c r="D806" s="55" t="s">
        <v>13</v>
      </c>
      <c r="E806" s="56">
        <f>E813+E820</f>
        <v>0</v>
      </c>
      <c r="F806" s="56">
        <f t="shared" ref="F806:I806" si="156">F813+F820</f>
        <v>0</v>
      </c>
      <c r="G806" s="56">
        <f t="shared" si="156"/>
        <v>0</v>
      </c>
      <c r="H806" s="56">
        <f t="shared" si="156"/>
        <v>0</v>
      </c>
      <c r="I806" s="56">
        <f t="shared" si="156"/>
        <v>0</v>
      </c>
      <c r="J806" s="59">
        <v>0</v>
      </c>
      <c r="K806" s="59">
        <v>0</v>
      </c>
      <c r="L806" s="59">
        <v>0</v>
      </c>
    </row>
    <row r="807" spans="1:12" s="64" customFormat="1" ht="30">
      <c r="A807" s="107"/>
      <c r="B807" s="66"/>
      <c r="C807" s="67"/>
      <c r="D807" s="57" t="s">
        <v>14</v>
      </c>
      <c r="E807" s="56">
        <f>E806</f>
        <v>0</v>
      </c>
      <c r="F807" s="56">
        <f t="shared" ref="F807:H807" si="157">F806</f>
        <v>0</v>
      </c>
      <c r="G807" s="56">
        <f t="shared" si="157"/>
        <v>0</v>
      </c>
      <c r="H807" s="56">
        <f t="shared" si="157"/>
        <v>0</v>
      </c>
      <c r="I807" s="56">
        <f>I806</f>
        <v>0</v>
      </c>
      <c r="J807" s="59">
        <v>0</v>
      </c>
      <c r="K807" s="59">
        <v>0</v>
      </c>
      <c r="L807" s="59">
        <v>0</v>
      </c>
    </row>
    <row r="808" spans="1:12" s="64" customFormat="1">
      <c r="A808" s="107"/>
      <c r="B808" s="66"/>
      <c r="C808" s="67"/>
      <c r="D808" s="55" t="s">
        <v>15</v>
      </c>
      <c r="E808" s="56">
        <v>0</v>
      </c>
      <c r="F808" s="56">
        <v>0</v>
      </c>
      <c r="G808" s="59">
        <v>0</v>
      </c>
      <c r="H808" s="59">
        <v>0</v>
      </c>
      <c r="I808" s="59">
        <v>0</v>
      </c>
      <c r="J808" s="59">
        <v>0</v>
      </c>
      <c r="K808" s="59">
        <v>0</v>
      </c>
      <c r="L808" s="59">
        <v>0</v>
      </c>
    </row>
    <row r="809" spans="1:12" s="64" customFormat="1" ht="30">
      <c r="A809" s="107"/>
      <c r="B809" s="66"/>
      <c r="C809" s="67"/>
      <c r="D809" s="55" t="s">
        <v>19</v>
      </c>
      <c r="E809" s="56">
        <v>0</v>
      </c>
      <c r="F809" s="56">
        <v>0</v>
      </c>
      <c r="G809" s="59">
        <v>0</v>
      </c>
      <c r="H809" s="59">
        <v>0</v>
      </c>
      <c r="I809" s="59">
        <v>0</v>
      </c>
      <c r="J809" s="59">
        <v>0</v>
      </c>
      <c r="K809" s="59">
        <v>0</v>
      </c>
      <c r="L809" s="59">
        <v>0</v>
      </c>
    </row>
    <row r="810" spans="1:12" s="64" customFormat="1">
      <c r="A810" s="80"/>
      <c r="B810" s="69" t="s">
        <v>116</v>
      </c>
      <c r="C810" s="67" t="s">
        <v>20</v>
      </c>
      <c r="D810" s="55" t="s">
        <v>10</v>
      </c>
      <c r="E810" s="56">
        <f>E811+E813+E815+E816</f>
        <v>0</v>
      </c>
      <c r="F810" s="56">
        <f>F811+F813+F815+F816</f>
        <v>0</v>
      </c>
      <c r="G810" s="56">
        <f>G811+G813+G815+G816</f>
        <v>0</v>
      </c>
      <c r="H810" s="56">
        <f>H811+H813+H815+H816</f>
        <v>0</v>
      </c>
      <c r="I810" s="56">
        <f>I811+I813+I815+I816</f>
        <v>0</v>
      </c>
      <c r="J810" s="53" t="e">
        <f>H810/E810*100</f>
        <v>#DIV/0!</v>
      </c>
      <c r="K810" s="53" t="e">
        <f>H810/F810*100</f>
        <v>#DIV/0!</v>
      </c>
      <c r="L810" s="53" t="e">
        <f>H810/G810*100</f>
        <v>#DIV/0!</v>
      </c>
    </row>
    <row r="811" spans="1:12" s="64" customFormat="1">
      <c r="A811" s="80"/>
      <c r="B811" s="69"/>
      <c r="C811" s="67"/>
      <c r="D811" s="55" t="s">
        <v>11</v>
      </c>
      <c r="E811" s="56">
        <v>0</v>
      </c>
      <c r="F811" s="56">
        <v>0</v>
      </c>
      <c r="G811" s="56">
        <v>0</v>
      </c>
      <c r="H811" s="56">
        <v>0</v>
      </c>
      <c r="I811" s="56">
        <v>0</v>
      </c>
      <c r="J811" s="59" t="e">
        <f>H811/E811*100</f>
        <v>#DIV/0!</v>
      </c>
      <c r="K811" s="59" t="e">
        <f>H811/F811*100</f>
        <v>#DIV/0!</v>
      </c>
      <c r="L811" s="59" t="e">
        <f>H811/G811*100</f>
        <v>#DIV/0!</v>
      </c>
    </row>
    <row r="812" spans="1:12" s="64" customFormat="1" ht="30">
      <c r="A812" s="80"/>
      <c r="B812" s="69"/>
      <c r="C812" s="67"/>
      <c r="D812" s="57" t="s">
        <v>12</v>
      </c>
      <c r="E812" s="56">
        <f>E811</f>
        <v>0</v>
      </c>
      <c r="F812" s="56">
        <f t="shared" ref="F812:I812" si="158">F811</f>
        <v>0</v>
      </c>
      <c r="G812" s="56">
        <f t="shared" si="158"/>
        <v>0</v>
      </c>
      <c r="H812" s="56">
        <f t="shared" si="158"/>
        <v>0</v>
      </c>
      <c r="I812" s="56">
        <f t="shared" si="158"/>
        <v>0</v>
      </c>
      <c r="J812" s="59">
        <v>0</v>
      </c>
      <c r="K812" s="59">
        <v>0</v>
      </c>
      <c r="L812" s="59">
        <v>0</v>
      </c>
    </row>
    <row r="813" spans="1:12" s="64" customFormat="1">
      <c r="A813" s="80"/>
      <c r="B813" s="69"/>
      <c r="C813" s="67"/>
      <c r="D813" s="55" t="s">
        <v>13</v>
      </c>
      <c r="E813" s="56">
        <v>0</v>
      </c>
      <c r="F813" s="56">
        <v>0</v>
      </c>
      <c r="G813" s="56">
        <v>0</v>
      </c>
      <c r="H813" s="59">
        <v>0</v>
      </c>
      <c r="I813" s="59">
        <v>0</v>
      </c>
      <c r="J813" s="59" t="e">
        <f>H813/E813*100</f>
        <v>#DIV/0!</v>
      </c>
      <c r="K813" s="59" t="e">
        <f>H813/F813*100</f>
        <v>#DIV/0!</v>
      </c>
      <c r="L813" s="59" t="e">
        <f>H813/G813*100</f>
        <v>#DIV/0!</v>
      </c>
    </row>
    <row r="814" spans="1:12" s="64" customFormat="1" ht="30">
      <c r="A814" s="80"/>
      <c r="B814" s="69"/>
      <c r="C814" s="67"/>
      <c r="D814" s="57" t="s">
        <v>14</v>
      </c>
      <c r="E814" s="56">
        <f>E813</f>
        <v>0</v>
      </c>
      <c r="F814" s="56">
        <f t="shared" ref="F814:I814" si="159">F813</f>
        <v>0</v>
      </c>
      <c r="G814" s="56">
        <f t="shared" si="159"/>
        <v>0</v>
      </c>
      <c r="H814" s="56">
        <f t="shared" si="159"/>
        <v>0</v>
      </c>
      <c r="I814" s="56">
        <f t="shared" si="159"/>
        <v>0</v>
      </c>
      <c r="J814" s="59">
        <v>0</v>
      </c>
      <c r="K814" s="59">
        <v>0</v>
      </c>
      <c r="L814" s="59">
        <v>0</v>
      </c>
    </row>
    <row r="815" spans="1:12" s="64" customFormat="1">
      <c r="A815" s="80"/>
      <c r="B815" s="69"/>
      <c r="C815" s="67"/>
      <c r="D815" s="55" t="s">
        <v>15</v>
      </c>
      <c r="E815" s="56">
        <v>0</v>
      </c>
      <c r="F815" s="56">
        <v>0</v>
      </c>
      <c r="G815" s="59">
        <v>0</v>
      </c>
      <c r="H815" s="59">
        <v>0</v>
      </c>
      <c r="I815" s="59">
        <v>0</v>
      </c>
      <c r="J815" s="59">
        <v>0</v>
      </c>
      <c r="K815" s="59">
        <v>0</v>
      </c>
      <c r="L815" s="59">
        <v>0</v>
      </c>
    </row>
    <row r="816" spans="1:12" s="64" customFormat="1" ht="30">
      <c r="A816" s="80"/>
      <c r="B816" s="69"/>
      <c r="C816" s="67"/>
      <c r="D816" s="55" t="s">
        <v>19</v>
      </c>
      <c r="E816" s="56">
        <v>0</v>
      </c>
      <c r="F816" s="56">
        <v>0</v>
      </c>
      <c r="G816" s="59">
        <v>0</v>
      </c>
      <c r="H816" s="59">
        <v>0</v>
      </c>
      <c r="I816" s="59">
        <v>0</v>
      </c>
      <c r="J816" s="59">
        <v>0</v>
      </c>
      <c r="K816" s="59">
        <v>0</v>
      </c>
      <c r="L816" s="59">
        <v>0</v>
      </c>
    </row>
    <row r="817" spans="1:12" s="64" customFormat="1">
      <c r="A817" s="107"/>
      <c r="B817" s="66" t="s">
        <v>117</v>
      </c>
      <c r="C817" s="67" t="s">
        <v>20</v>
      </c>
      <c r="D817" s="55" t="s">
        <v>10</v>
      </c>
      <c r="E817" s="56">
        <f>E818+E820+E822+E823</f>
        <v>0</v>
      </c>
      <c r="F817" s="56">
        <f>F818+F820+F822+F823</f>
        <v>0</v>
      </c>
      <c r="G817" s="56">
        <f>G818+G820+G822+G823</f>
        <v>0</v>
      </c>
      <c r="H817" s="56">
        <f>H818+H820+H822+H823</f>
        <v>0</v>
      </c>
      <c r="I817" s="56">
        <f>I818+I820+I822+I823</f>
        <v>0</v>
      </c>
      <c r="J817" s="53" t="e">
        <f>H817/E817*100</f>
        <v>#DIV/0!</v>
      </c>
      <c r="K817" s="53" t="e">
        <f>H817/F817*100</f>
        <v>#DIV/0!</v>
      </c>
      <c r="L817" s="53" t="e">
        <f>H817/G817*100</f>
        <v>#DIV/0!</v>
      </c>
    </row>
    <row r="818" spans="1:12" s="64" customFormat="1">
      <c r="A818" s="107"/>
      <c r="B818" s="66"/>
      <c r="C818" s="67"/>
      <c r="D818" s="55" t="s">
        <v>11</v>
      </c>
      <c r="E818" s="56">
        <v>0</v>
      </c>
      <c r="F818" s="56">
        <v>0</v>
      </c>
      <c r="G818" s="56">
        <v>0</v>
      </c>
      <c r="H818" s="56">
        <v>0</v>
      </c>
      <c r="I818" s="56">
        <v>0</v>
      </c>
      <c r="J818" s="59" t="e">
        <f>H818/E818*100</f>
        <v>#DIV/0!</v>
      </c>
      <c r="K818" s="59" t="e">
        <f>H818/F818*100</f>
        <v>#DIV/0!</v>
      </c>
      <c r="L818" s="59" t="e">
        <f>H818/G818*100</f>
        <v>#DIV/0!</v>
      </c>
    </row>
    <row r="819" spans="1:12" s="64" customFormat="1" ht="30">
      <c r="A819" s="107"/>
      <c r="B819" s="66"/>
      <c r="C819" s="67"/>
      <c r="D819" s="57" t="s">
        <v>12</v>
      </c>
      <c r="E819" s="56">
        <f>E818</f>
        <v>0</v>
      </c>
      <c r="F819" s="56">
        <f t="shared" ref="F819:I819" si="160">F818</f>
        <v>0</v>
      </c>
      <c r="G819" s="56">
        <f t="shared" si="160"/>
        <v>0</v>
      </c>
      <c r="H819" s="56">
        <f t="shared" si="160"/>
        <v>0</v>
      </c>
      <c r="I819" s="56">
        <f t="shared" si="160"/>
        <v>0</v>
      </c>
      <c r="J819" s="59">
        <v>0</v>
      </c>
      <c r="K819" s="59">
        <v>0</v>
      </c>
      <c r="L819" s="59">
        <v>0</v>
      </c>
    </row>
    <row r="820" spans="1:12" s="64" customFormat="1">
      <c r="A820" s="107"/>
      <c r="B820" s="66"/>
      <c r="C820" s="67"/>
      <c r="D820" s="55" t="s">
        <v>13</v>
      </c>
      <c r="E820" s="56">
        <v>0</v>
      </c>
      <c r="F820" s="56">
        <v>0</v>
      </c>
      <c r="G820" s="56">
        <v>0</v>
      </c>
      <c r="H820" s="59">
        <v>0</v>
      </c>
      <c r="I820" s="59">
        <v>0</v>
      </c>
      <c r="J820" s="59">
        <v>0</v>
      </c>
      <c r="K820" s="59">
        <v>0</v>
      </c>
      <c r="L820" s="59">
        <v>0</v>
      </c>
    </row>
    <row r="821" spans="1:12" s="64" customFormat="1" ht="30">
      <c r="A821" s="107"/>
      <c r="B821" s="66"/>
      <c r="C821" s="67"/>
      <c r="D821" s="57" t="s">
        <v>14</v>
      </c>
      <c r="E821" s="56">
        <f>E820</f>
        <v>0</v>
      </c>
      <c r="F821" s="56">
        <f t="shared" ref="F821:I821" si="161">F820</f>
        <v>0</v>
      </c>
      <c r="G821" s="56">
        <f t="shared" si="161"/>
        <v>0</v>
      </c>
      <c r="H821" s="56">
        <f t="shared" si="161"/>
        <v>0</v>
      </c>
      <c r="I821" s="56">
        <f t="shared" si="161"/>
        <v>0</v>
      </c>
      <c r="J821" s="59">
        <v>0</v>
      </c>
      <c r="K821" s="59">
        <v>0</v>
      </c>
      <c r="L821" s="59">
        <v>0</v>
      </c>
    </row>
    <row r="822" spans="1:12" s="64" customFormat="1">
      <c r="A822" s="107"/>
      <c r="B822" s="66"/>
      <c r="C822" s="67"/>
      <c r="D822" s="55" t="s">
        <v>15</v>
      </c>
      <c r="E822" s="56">
        <v>0</v>
      </c>
      <c r="F822" s="56">
        <v>0</v>
      </c>
      <c r="G822" s="59">
        <v>0</v>
      </c>
      <c r="H822" s="59">
        <v>0</v>
      </c>
      <c r="I822" s="59">
        <v>0</v>
      </c>
      <c r="J822" s="59">
        <v>0</v>
      </c>
      <c r="K822" s="59">
        <v>0</v>
      </c>
      <c r="L822" s="59">
        <v>0</v>
      </c>
    </row>
    <row r="823" spans="1:12" s="64" customFormat="1" ht="30">
      <c r="A823" s="107"/>
      <c r="B823" s="66"/>
      <c r="C823" s="67"/>
      <c r="D823" s="55" t="s">
        <v>19</v>
      </c>
      <c r="E823" s="56">
        <v>0</v>
      </c>
      <c r="F823" s="56">
        <v>0</v>
      </c>
      <c r="G823" s="59">
        <v>0</v>
      </c>
      <c r="H823" s="59">
        <v>0</v>
      </c>
      <c r="I823" s="59">
        <v>0</v>
      </c>
      <c r="J823" s="59">
        <v>0</v>
      </c>
      <c r="K823" s="59">
        <v>0</v>
      </c>
      <c r="L823" s="59">
        <v>0</v>
      </c>
    </row>
    <row r="824" spans="1:12" s="64" customFormat="1">
      <c r="A824" s="107"/>
      <c r="B824" s="66" t="s">
        <v>258</v>
      </c>
      <c r="C824" s="67" t="s">
        <v>36</v>
      </c>
      <c r="D824" s="55" t="s">
        <v>10</v>
      </c>
      <c r="E824" s="56">
        <f>E825+E827+E829+E830</f>
        <v>65002.1</v>
      </c>
      <c r="F824" s="56">
        <f>F825+F827+F829+F830</f>
        <v>65002.1</v>
      </c>
      <c r="G824" s="56">
        <f>G825+G827+G829+G830</f>
        <v>65002.1</v>
      </c>
      <c r="H824" s="56">
        <f>H825+H827+H829+H830</f>
        <v>8003.7</v>
      </c>
      <c r="I824" s="56">
        <f>I825+I827+I829+I830</f>
        <v>0</v>
      </c>
      <c r="J824" s="53">
        <f>H824/E824*100</f>
        <v>12.312986811195332</v>
      </c>
      <c r="K824" s="53">
        <f>H824/F824*100</f>
        <v>12.312986811195332</v>
      </c>
      <c r="L824" s="53">
        <f>H824/G824*100</f>
        <v>12.312986811195332</v>
      </c>
    </row>
    <row r="825" spans="1:12" s="64" customFormat="1">
      <c r="A825" s="107"/>
      <c r="B825" s="66"/>
      <c r="C825" s="67"/>
      <c r="D825" s="55" t="s">
        <v>11</v>
      </c>
      <c r="E825" s="56">
        <f>E832</f>
        <v>64239</v>
      </c>
      <c r="F825" s="56">
        <f t="shared" ref="F825:I825" si="162">F832</f>
        <v>64239</v>
      </c>
      <c r="G825" s="56">
        <f t="shared" si="162"/>
        <v>64239</v>
      </c>
      <c r="H825" s="56">
        <f t="shared" si="162"/>
        <v>8003.7</v>
      </c>
      <c r="I825" s="56">
        <f t="shared" si="162"/>
        <v>0</v>
      </c>
      <c r="J825" s="59">
        <f>H825/E825*100</f>
        <v>12.459253724373044</v>
      </c>
      <c r="K825" s="59">
        <f>H825/F825*100</f>
        <v>12.459253724373044</v>
      </c>
      <c r="L825" s="59">
        <f>H825/G825*100</f>
        <v>12.459253724373044</v>
      </c>
    </row>
    <row r="826" spans="1:12" s="64" customFormat="1" ht="30">
      <c r="A826" s="107"/>
      <c r="B826" s="66"/>
      <c r="C826" s="67"/>
      <c r="D826" s="57" t="s">
        <v>12</v>
      </c>
      <c r="E826" s="56">
        <v>0</v>
      </c>
      <c r="F826" s="56">
        <v>0</v>
      </c>
      <c r="G826" s="56">
        <v>0</v>
      </c>
      <c r="H826" s="56">
        <v>0</v>
      </c>
      <c r="I826" s="56">
        <f t="shared" ref="I826" si="163">I825</f>
        <v>0</v>
      </c>
      <c r="J826" s="59">
        <v>0</v>
      </c>
      <c r="K826" s="59">
        <v>0</v>
      </c>
      <c r="L826" s="59">
        <v>0</v>
      </c>
    </row>
    <row r="827" spans="1:12" s="64" customFormat="1">
      <c r="A827" s="107"/>
      <c r="B827" s="66"/>
      <c r="C827" s="67"/>
      <c r="D827" s="55" t="s">
        <v>13</v>
      </c>
      <c r="E827" s="56">
        <f>E834</f>
        <v>0</v>
      </c>
      <c r="F827" s="56">
        <f t="shared" ref="F827:G827" si="164">F834</f>
        <v>0</v>
      </c>
      <c r="G827" s="56">
        <f t="shared" si="164"/>
        <v>0</v>
      </c>
      <c r="H827" s="59">
        <v>0</v>
      </c>
      <c r="I827" s="59">
        <v>0</v>
      </c>
      <c r="J827" s="59" t="e">
        <f>H827/E827*100</f>
        <v>#DIV/0!</v>
      </c>
      <c r="K827" s="59" t="e">
        <f>H827/F827*100</f>
        <v>#DIV/0!</v>
      </c>
      <c r="L827" s="59" t="e">
        <f>H827/G827*100</f>
        <v>#DIV/0!</v>
      </c>
    </row>
    <row r="828" spans="1:12" s="64" customFormat="1" ht="30">
      <c r="A828" s="107"/>
      <c r="B828" s="66"/>
      <c r="C828" s="67"/>
      <c r="D828" s="57" t="s">
        <v>14</v>
      </c>
      <c r="E828" s="56">
        <f>E827</f>
        <v>0</v>
      </c>
      <c r="F828" s="56">
        <f t="shared" ref="F828:I828" si="165">F827</f>
        <v>0</v>
      </c>
      <c r="G828" s="56">
        <f t="shared" si="165"/>
        <v>0</v>
      </c>
      <c r="H828" s="56">
        <f t="shared" si="165"/>
        <v>0</v>
      </c>
      <c r="I828" s="56">
        <f t="shared" si="165"/>
        <v>0</v>
      </c>
      <c r="J828" s="59">
        <v>0</v>
      </c>
      <c r="K828" s="59">
        <v>0</v>
      </c>
      <c r="L828" s="59">
        <v>0</v>
      </c>
    </row>
    <row r="829" spans="1:12" s="64" customFormat="1">
      <c r="A829" s="107"/>
      <c r="B829" s="66"/>
      <c r="C829" s="67"/>
      <c r="D829" s="55" t="s">
        <v>15</v>
      </c>
      <c r="E829" s="56">
        <f>E837</f>
        <v>763.1</v>
      </c>
      <c r="F829" s="56">
        <f t="shared" ref="F829:I829" si="166">F837</f>
        <v>763.1</v>
      </c>
      <c r="G829" s="56">
        <f t="shared" si="166"/>
        <v>763.1</v>
      </c>
      <c r="H829" s="56">
        <f t="shared" si="166"/>
        <v>0</v>
      </c>
      <c r="I829" s="56">
        <f t="shared" si="166"/>
        <v>0</v>
      </c>
      <c r="J829" s="59">
        <v>0</v>
      </c>
      <c r="K829" s="59">
        <v>0</v>
      </c>
      <c r="L829" s="59">
        <v>0</v>
      </c>
    </row>
    <row r="830" spans="1:12" s="64" customFormat="1" ht="30">
      <c r="A830" s="107"/>
      <c r="B830" s="66"/>
      <c r="C830" s="67"/>
      <c r="D830" s="55" t="s">
        <v>19</v>
      </c>
      <c r="E830" s="56">
        <v>0</v>
      </c>
      <c r="F830" s="56">
        <v>0</v>
      </c>
      <c r="G830" s="59">
        <v>0</v>
      </c>
      <c r="H830" s="59">
        <v>0</v>
      </c>
      <c r="I830" s="59">
        <v>0</v>
      </c>
      <c r="J830" s="59">
        <v>0</v>
      </c>
      <c r="K830" s="59">
        <v>0</v>
      </c>
      <c r="L830" s="59">
        <v>0</v>
      </c>
    </row>
    <row r="831" spans="1:12" s="64" customFormat="1">
      <c r="A831" s="107"/>
      <c r="B831" s="66" t="s">
        <v>118</v>
      </c>
      <c r="C831" s="67" t="s">
        <v>36</v>
      </c>
      <c r="D831" s="55" t="s">
        <v>10</v>
      </c>
      <c r="E831" s="56">
        <f>E832+E834+E837+E838</f>
        <v>65002.1</v>
      </c>
      <c r="F831" s="56">
        <f>F832+F834+F837+F838</f>
        <v>65002.1</v>
      </c>
      <c r="G831" s="56">
        <f>G832+G834+G837+G838</f>
        <v>65002.1</v>
      </c>
      <c r="H831" s="56">
        <f>H832+H834+H837+H838</f>
        <v>8003.7</v>
      </c>
      <c r="I831" s="56">
        <f>I832+I834+I837+I838</f>
        <v>0</v>
      </c>
      <c r="J831" s="53">
        <f>H831/E831*100</f>
        <v>12.312986811195332</v>
      </c>
      <c r="K831" s="53">
        <f>H831/F831*100</f>
        <v>12.312986811195332</v>
      </c>
      <c r="L831" s="53">
        <f>H831/G831*100</f>
        <v>12.312986811195332</v>
      </c>
    </row>
    <row r="832" spans="1:12" s="64" customFormat="1">
      <c r="A832" s="107"/>
      <c r="B832" s="66"/>
      <c r="C832" s="67"/>
      <c r="D832" s="55" t="s">
        <v>11</v>
      </c>
      <c r="E832" s="56">
        <v>64239</v>
      </c>
      <c r="F832" s="56">
        <v>64239</v>
      </c>
      <c r="G832" s="56">
        <v>64239</v>
      </c>
      <c r="H832" s="56">
        <v>8003.7</v>
      </c>
      <c r="I832" s="56">
        <v>0</v>
      </c>
      <c r="J832" s="59">
        <f>H832/E832*100</f>
        <v>12.459253724373044</v>
      </c>
      <c r="K832" s="59">
        <f>H832/F832*100</f>
        <v>12.459253724373044</v>
      </c>
      <c r="L832" s="59">
        <f>H832/G832*100</f>
        <v>12.459253724373044</v>
      </c>
    </row>
    <row r="833" spans="1:12" s="64" customFormat="1" ht="30">
      <c r="A833" s="107"/>
      <c r="B833" s="66"/>
      <c r="C833" s="67"/>
      <c r="D833" s="57" t="s">
        <v>12</v>
      </c>
      <c r="E833" s="56">
        <v>0</v>
      </c>
      <c r="F833" s="56">
        <v>0</v>
      </c>
      <c r="G833" s="56">
        <v>0</v>
      </c>
      <c r="H833" s="56">
        <v>0</v>
      </c>
      <c r="I833" s="56">
        <f t="shared" ref="I833" si="167">I832</f>
        <v>0</v>
      </c>
      <c r="J833" s="59">
        <v>0</v>
      </c>
      <c r="K833" s="59">
        <v>0</v>
      </c>
      <c r="L833" s="59">
        <v>0</v>
      </c>
    </row>
    <row r="834" spans="1:12" s="64" customFormat="1">
      <c r="A834" s="107"/>
      <c r="B834" s="66"/>
      <c r="C834" s="67"/>
      <c r="D834" s="55" t="s">
        <v>13</v>
      </c>
      <c r="E834" s="56">
        <v>0</v>
      </c>
      <c r="F834" s="56">
        <v>0</v>
      </c>
      <c r="G834" s="56">
        <v>0</v>
      </c>
      <c r="H834" s="59">
        <v>0</v>
      </c>
      <c r="I834" s="59">
        <v>0</v>
      </c>
      <c r="J834" s="59">
        <v>0</v>
      </c>
      <c r="K834" s="59">
        <v>0</v>
      </c>
      <c r="L834" s="59">
        <v>0</v>
      </c>
    </row>
    <row r="835" spans="1:12" s="64" customFormat="1" ht="31.5">
      <c r="A835" s="107"/>
      <c r="B835" s="66"/>
      <c r="C835" s="67"/>
      <c r="D835" s="65" t="s">
        <v>119</v>
      </c>
      <c r="E835" s="56">
        <v>0</v>
      </c>
      <c r="F835" s="56">
        <v>0</v>
      </c>
      <c r="G835" s="56">
        <v>0</v>
      </c>
      <c r="H835" s="59">
        <v>0</v>
      </c>
      <c r="I835" s="59">
        <v>0</v>
      </c>
      <c r="J835" s="59">
        <v>0</v>
      </c>
      <c r="K835" s="59">
        <v>0</v>
      </c>
      <c r="L835" s="59">
        <v>0</v>
      </c>
    </row>
    <row r="836" spans="1:12" s="64" customFormat="1" ht="30">
      <c r="A836" s="107"/>
      <c r="B836" s="66"/>
      <c r="C836" s="67"/>
      <c r="D836" s="57" t="s">
        <v>14</v>
      </c>
      <c r="E836" s="56">
        <f>E834</f>
        <v>0</v>
      </c>
      <c r="F836" s="56">
        <f>F834</f>
        <v>0</v>
      </c>
      <c r="G836" s="56">
        <f>G834</f>
        <v>0</v>
      </c>
      <c r="H836" s="56">
        <f t="shared" ref="H836:I836" si="168">H834</f>
        <v>0</v>
      </c>
      <c r="I836" s="56">
        <f t="shared" si="168"/>
        <v>0</v>
      </c>
      <c r="J836" s="59">
        <v>0</v>
      </c>
      <c r="K836" s="59">
        <v>0</v>
      </c>
      <c r="L836" s="59">
        <v>0</v>
      </c>
    </row>
    <row r="837" spans="1:12" s="64" customFormat="1">
      <c r="A837" s="107"/>
      <c r="B837" s="66"/>
      <c r="C837" s="67"/>
      <c r="D837" s="55" t="s">
        <v>15</v>
      </c>
      <c r="E837" s="56">
        <v>763.1</v>
      </c>
      <c r="F837" s="56">
        <v>763.1</v>
      </c>
      <c r="G837" s="56">
        <v>763.1</v>
      </c>
      <c r="H837" s="59">
        <v>0</v>
      </c>
      <c r="I837" s="59">
        <v>0</v>
      </c>
      <c r="J837" s="59">
        <v>0</v>
      </c>
      <c r="K837" s="59">
        <v>0</v>
      </c>
      <c r="L837" s="59">
        <v>0</v>
      </c>
    </row>
    <row r="838" spans="1:12" s="64" customFormat="1" ht="30">
      <c r="A838" s="107"/>
      <c r="B838" s="66"/>
      <c r="C838" s="67"/>
      <c r="D838" s="55" t="s">
        <v>19</v>
      </c>
      <c r="E838" s="56">
        <v>0</v>
      </c>
      <c r="F838" s="56">
        <v>0</v>
      </c>
      <c r="G838" s="59">
        <v>0</v>
      </c>
      <c r="H838" s="59">
        <v>0</v>
      </c>
      <c r="I838" s="59">
        <v>0</v>
      </c>
      <c r="J838" s="59">
        <v>0</v>
      </c>
      <c r="K838" s="59">
        <v>0</v>
      </c>
      <c r="L838" s="59">
        <v>0</v>
      </c>
    </row>
    <row r="839" spans="1:12" s="1" customFormat="1">
      <c r="A839" s="9"/>
      <c r="B839" s="30"/>
      <c r="C839" s="35"/>
      <c r="D839" s="38"/>
      <c r="E839" s="13"/>
      <c r="F839" s="13"/>
      <c r="G839" s="13"/>
      <c r="H839" s="13"/>
      <c r="I839" s="13"/>
      <c r="J839" s="14"/>
      <c r="K839" s="14"/>
      <c r="L839" s="13"/>
    </row>
    <row r="840" spans="1:12" s="1" customFormat="1">
      <c r="A840" s="9"/>
      <c r="B840" s="30"/>
      <c r="C840" s="35"/>
      <c r="D840" s="38"/>
      <c r="E840" s="13"/>
      <c r="F840" s="13"/>
      <c r="G840" s="13"/>
      <c r="H840" s="13"/>
      <c r="I840" s="13"/>
      <c r="J840" s="14"/>
      <c r="K840" s="14"/>
      <c r="L840" s="13"/>
    </row>
    <row r="841" spans="1:12" s="1" customFormat="1">
      <c r="A841" s="9"/>
      <c r="B841" s="30"/>
      <c r="C841" s="35"/>
      <c r="D841" s="38"/>
      <c r="E841" s="13"/>
      <c r="F841" s="13"/>
      <c r="G841" s="13"/>
      <c r="H841" s="13"/>
      <c r="I841" s="13"/>
      <c r="J841" s="14"/>
      <c r="K841" s="14"/>
      <c r="L841" s="13"/>
    </row>
    <row r="842" spans="1:12" s="1" customFormat="1">
      <c r="A842" s="9"/>
      <c r="B842" s="30"/>
      <c r="C842" s="35"/>
      <c r="D842" s="38"/>
      <c r="E842" s="13"/>
      <c r="F842" s="13"/>
      <c r="G842" s="13"/>
      <c r="H842" s="13"/>
      <c r="I842" s="13"/>
      <c r="J842" s="14"/>
      <c r="K842" s="14"/>
      <c r="L842" s="13"/>
    </row>
    <row r="843" spans="1:12" s="1" customFormat="1">
      <c r="A843" s="9"/>
      <c r="B843" s="30"/>
      <c r="C843" s="35"/>
      <c r="D843" s="38"/>
      <c r="E843" s="13"/>
      <c r="F843" s="13"/>
      <c r="G843" s="13"/>
      <c r="H843" s="13"/>
      <c r="I843" s="13"/>
      <c r="J843" s="14"/>
      <c r="K843" s="14"/>
      <c r="L843" s="13"/>
    </row>
    <row r="844" spans="1:12" s="1" customFormat="1">
      <c r="A844" s="9"/>
      <c r="B844" s="30"/>
      <c r="C844" s="35"/>
      <c r="D844" s="38"/>
      <c r="E844" s="13"/>
      <c r="F844" s="13"/>
      <c r="G844" s="13"/>
      <c r="H844" s="13"/>
      <c r="I844" s="13"/>
      <c r="J844" s="14"/>
      <c r="K844" s="14"/>
      <c r="L844" s="13"/>
    </row>
    <row r="845" spans="1:12" s="1" customFormat="1">
      <c r="A845" s="9"/>
      <c r="B845" s="30"/>
      <c r="C845" s="35"/>
      <c r="D845" s="38"/>
      <c r="E845" s="13"/>
      <c r="F845" s="13"/>
      <c r="G845" s="13"/>
      <c r="H845" s="13"/>
      <c r="I845" s="13"/>
      <c r="J845" s="14"/>
      <c r="K845" s="14"/>
      <c r="L845" s="13"/>
    </row>
    <row r="846" spans="1:12" s="1" customFormat="1">
      <c r="A846" s="9"/>
      <c r="B846" s="30"/>
      <c r="C846" s="35"/>
      <c r="D846" s="38"/>
      <c r="E846" s="13"/>
      <c r="F846" s="13"/>
      <c r="G846" s="13"/>
      <c r="H846" s="13"/>
      <c r="I846" s="13"/>
      <c r="J846" s="14"/>
      <c r="K846" s="14"/>
      <c r="L846" s="13"/>
    </row>
    <row r="847" spans="1:12" s="1" customFormat="1">
      <c r="A847" s="9"/>
      <c r="B847" s="30"/>
      <c r="C847" s="35"/>
      <c r="D847" s="38"/>
      <c r="E847" s="13"/>
      <c r="F847" s="13"/>
      <c r="G847" s="13"/>
      <c r="H847" s="13"/>
      <c r="I847" s="13"/>
      <c r="J847" s="14"/>
      <c r="K847" s="14"/>
      <c r="L847" s="13"/>
    </row>
    <row r="848" spans="1:12" s="1" customFormat="1">
      <c r="A848" s="9"/>
      <c r="B848" s="30"/>
      <c r="C848" s="35"/>
      <c r="D848" s="38"/>
      <c r="E848" s="13"/>
      <c r="F848" s="13"/>
      <c r="G848" s="13"/>
      <c r="H848" s="13"/>
      <c r="I848" s="13"/>
      <c r="J848" s="14"/>
      <c r="K848" s="14"/>
      <c r="L848" s="13"/>
    </row>
    <row r="849" spans="1:12" s="1" customFormat="1">
      <c r="A849" s="9"/>
      <c r="B849" s="30"/>
      <c r="C849" s="35"/>
      <c r="D849" s="38"/>
      <c r="E849" s="13"/>
      <c r="F849" s="13"/>
      <c r="G849" s="13"/>
      <c r="H849" s="13"/>
      <c r="I849" s="13"/>
      <c r="J849" s="14"/>
      <c r="K849" s="14"/>
      <c r="L849" s="13"/>
    </row>
    <row r="850" spans="1:12" s="1" customFormat="1">
      <c r="A850" s="9"/>
      <c r="B850" s="30"/>
      <c r="C850" s="35"/>
      <c r="D850" s="38"/>
      <c r="E850" s="13"/>
      <c r="F850" s="13"/>
      <c r="G850" s="13"/>
      <c r="H850" s="13"/>
      <c r="I850" s="13"/>
      <c r="J850" s="14"/>
      <c r="K850" s="14"/>
      <c r="L850" s="13"/>
    </row>
    <row r="851" spans="1:12" s="1" customFormat="1">
      <c r="A851" s="9"/>
      <c r="B851" s="30"/>
      <c r="C851" s="35"/>
      <c r="D851" s="38"/>
      <c r="E851" s="13"/>
      <c r="F851" s="13"/>
      <c r="G851" s="13"/>
      <c r="H851" s="13"/>
      <c r="I851" s="13"/>
      <c r="J851" s="14"/>
      <c r="K851" s="14"/>
      <c r="L851" s="13"/>
    </row>
    <row r="852" spans="1:12" s="1" customFormat="1">
      <c r="A852" s="9"/>
      <c r="B852" s="30"/>
      <c r="C852" s="35"/>
      <c r="D852" s="38"/>
      <c r="E852" s="13"/>
      <c r="F852" s="13"/>
      <c r="G852" s="13"/>
      <c r="H852" s="13"/>
      <c r="I852" s="13"/>
      <c r="J852" s="14"/>
      <c r="K852" s="14"/>
      <c r="L852" s="13"/>
    </row>
    <row r="853" spans="1:12" s="1" customFormat="1">
      <c r="A853" s="9"/>
      <c r="B853" s="30"/>
      <c r="C853" s="35"/>
      <c r="D853" s="38"/>
      <c r="E853" s="13"/>
      <c r="F853" s="13"/>
      <c r="G853" s="13"/>
      <c r="H853" s="13"/>
      <c r="I853" s="13"/>
      <c r="J853" s="14"/>
      <c r="K853" s="14"/>
      <c r="L853" s="13"/>
    </row>
    <row r="854" spans="1:12" s="1" customFormat="1">
      <c r="A854" s="9"/>
      <c r="B854" s="30"/>
      <c r="C854" s="35"/>
      <c r="D854" s="38"/>
      <c r="E854" s="13"/>
      <c r="F854" s="13"/>
      <c r="G854" s="13"/>
      <c r="H854" s="13"/>
      <c r="I854" s="13"/>
      <c r="J854" s="14"/>
      <c r="K854" s="14"/>
      <c r="L854" s="13"/>
    </row>
    <row r="855" spans="1:12" s="1" customFormat="1">
      <c r="A855" s="9"/>
      <c r="B855" s="30"/>
      <c r="C855" s="35"/>
      <c r="D855" s="38"/>
      <c r="E855" s="13"/>
      <c r="F855" s="13"/>
      <c r="G855" s="13"/>
      <c r="H855" s="13"/>
      <c r="I855" s="13"/>
      <c r="J855" s="14"/>
      <c r="K855" s="14"/>
      <c r="L855" s="13"/>
    </row>
    <row r="856" spans="1:12" s="1" customFormat="1">
      <c r="A856" s="9"/>
      <c r="B856" s="30"/>
      <c r="C856" s="35"/>
      <c r="D856" s="38"/>
      <c r="E856" s="13"/>
      <c r="F856" s="13"/>
      <c r="G856" s="13"/>
      <c r="H856" s="13"/>
      <c r="I856" s="13"/>
      <c r="J856" s="14"/>
      <c r="K856" s="14"/>
      <c r="L856" s="13"/>
    </row>
    <row r="857" spans="1:12" s="1" customFormat="1">
      <c r="A857" s="9"/>
      <c r="B857" s="30"/>
      <c r="C857" s="35"/>
      <c r="D857" s="38"/>
      <c r="E857" s="13"/>
      <c r="F857" s="13"/>
      <c r="G857" s="13"/>
      <c r="H857" s="13"/>
      <c r="I857" s="13"/>
      <c r="J857" s="14"/>
      <c r="K857" s="14"/>
      <c r="L857" s="13"/>
    </row>
    <row r="858" spans="1:12" s="1" customFormat="1">
      <c r="A858" s="9"/>
      <c r="B858" s="30"/>
      <c r="C858" s="35"/>
      <c r="D858" s="38"/>
      <c r="E858" s="13"/>
      <c r="F858" s="13"/>
      <c r="G858" s="13"/>
      <c r="H858" s="13"/>
      <c r="I858" s="13"/>
      <c r="J858" s="14"/>
      <c r="K858" s="14"/>
      <c r="L858" s="13"/>
    </row>
    <row r="859" spans="1:12" s="1" customFormat="1">
      <c r="A859" s="9"/>
      <c r="B859" s="30"/>
      <c r="C859" s="35"/>
      <c r="D859" s="38"/>
      <c r="E859" s="13"/>
      <c r="F859" s="13"/>
      <c r="G859" s="13"/>
      <c r="H859" s="13"/>
      <c r="I859" s="13"/>
      <c r="J859" s="14"/>
      <c r="K859" s="14"/>
      <c r="L859" s="13"/>
    </row>
    <row r="860" spans="1:12" s="1" customFormat="1">
      <c r="A860" s="9"/>
      <c r="B860" s="30"/>
      <c r="C860" s="35"/>
      <c r="D860" s="38"/>
      <c r="E860" s="13"/>
      <c r="F860" s="13"/>
      <c r="G860" s="13"/>
      <c r="H860" s="13"/>
      <c r="I860" s="13"/>
      <c r="J860" s="14"/>
      <c r="K860" s="14"/>
      <c r="L860" s="13"/>
    </row>
    <row r="861" spans="1:12" s="1" customFormat="1">
      <c r="A861" s="9"/>
      <c r="B861" s="30"/>
      <c r="C861" s="35"/>
      <c r="D861" s="38"/>
      <c r="E861" s="13"/>
      <c r="F861" s="13"/>
      <c r="G861" s="13"/>
      <c r="H861" s="13"/>
      <c r="I861" s="13"/>
      <c r="J861" s="14"/>
      <c r="K861" s="14"/>
      <c r="L861" s="13"/>
    </row>
    <row r="862" spans="1:12" s="1" customFormat="1">
      <c r="A862" s="9"/>
      <c r="B862" s="30"/>
      <c r="C862" s="35"/>
      <c r="D862" s="38"/>
      <c r="E862" s="13"/>
      <c r="F862" s="13"/>
      <c r="G862" s="13"/>
      <c r="H862" s="13"/>
      <c r="I862" s="13"/>
      <c r="J862" s="14"/>
      <c r="K862" s="14"/>
      <c r="L862" s="13"/>
    </row>
    <row r="863" spans="1:12" s="1" customFormat="1">
      <c r="A863" s="9"/>
      <c r="B863" s="30"/>
      <c r="C863" s="35"/>
      <c r="D863" s="38"/>
      <c r="E863" s="13"/>
      <c r="F863" s="13"/>
      <c r="G863" s="13"/>
      <c r="H863" s="13"/>
      <c r="I863" s="13"/>
      <c r="J863" s="14"/>
      <c r="K863" s="14"/>
      <c r="L863" s="13"/>
    </row>
    <row r="864" spans="1:12" s="1" customFormat="1">
      <c r="A864" s="9"/>
      <c r="B864" s="30"/>
      <c r="C864" s="35"/>
      <c r="D864" s="38"/>
      <c r="E864" s="13"/>
      <c r="F864" s="13"/>
      <c r="G864" s="13"/>
      <c r="H864" s="13"/>
      <c r="I864" s="13"/>
      <c r="J864" s="14"/>
      <c r="K864" s="14"/>
      <c r="L864" s="13"/>
    </row>
    <row r="865" spans="1:12" s="1" customFormat="1">
      <c r="A865" s="9"/>
      <c r="B865" s="30"/>
      <c r="C865" s="35"/>
      <c r="D865" s="38"/>
      <c r="E865" s="13"/>
      <c r="F865" s="13"/>
      <c r="G865" s="13"/>
      <c r="H865" s="13"/>
      <c r="I865" s="13"/>
      <c r="J865" s="14"/>
      <c r="K865" s="14"/>
      <c r="L865" s="13"/>
    </row>
    <row r="866" spans="1:12" s="1" customFormat="1">
      <c r="A866" s="9"/>
      <c r="B866" s="30"/>
      <c r="C866" s="35"/>
      <c r="D866" s="38"/>
      <c r="E866" s="13"/>
      <c r="F866" s="13"/>
      <c r="G866" s="13"/>
      <c r="H866" s="13"/>
      <c r="I866" s="13"/>
      <c r="J866" s="14"/>
      <c r="K866" s="14"/>
      <c r="L866" s="13"/>
    </row>
    <row r="867" spans="1:12" s="1" customFormat="1">
      <c r="A867" s="9"/>
      <c r="B867" s="30"/>
      <c r="C867" s="35"/>
      <c r="D867" s="38"/>
      <c r="E867" s="13"/>
      <c r="F867" s="13"/>
      <c r="G867" s="13"/>
      <c r="H867" s="13"/>
      <c r="I867" s="13"/>
      <c r="J867" s="14"/>
      <c r="K867" s="14"/>
      <c r="L867" s="13"/>
    </row>
    <row r="868" spans="1:12" s="1" customFormat="1">
      <c r="A868" s="9"/>
      <c r="B868" s="30"/>
      <c r="C868" s="35"/>
      <c r="D868" s="38"/>
      <c r="E868" s="13"/>
      <c r="F868" s="13"/>
      <c r="G868" s="13"/>
      <c r="H868" s="13"/>
      <c r="I868" s="13"/>
      <c r="J868" s="14"/>
      <c r="K868" s="14"/>
      <c r="L868" s="13"/>
    </row>
    <row r="869" spans="1:12" s="1" customFormat="1">
      <c r="A869" s="9"/>
      <c r="B869" s="30"/>
      <c r="C869" s="35"/>
      <c r="D869" s="38"/>
      <c r="E869" s="13"/>
      <c r="F869" s="13"/>
      <c r="G869" s="13"/>
      <c r="H869" s="13"/>
      <c r="I869" s="13"/>
      <c r="J869" s="14"/>
      <c r="K869" s="14"/>
      <c r="L869" s="13"/>
    </row>
    <row r="870" spans="1:12" s="1" customFormat="1">
      <c r="A870" s="9"/>
      <c r="B870" s="30"/>
      <c r="C870" s="35"/>
      <c r="D870" s="38"/>
      <c r="E870" s="13"/>
      <c r="F870" s="13"/>
      <c r="G870" s="13"/>
      <c r="H870" s="13"/>
      <c r="I870" s="13"/>
      <c r="J870" s="14"/>
      <c r="K870" s="14"/>
      <c r="L870" s="13"/>
    </row>
    <row r="871" spans="1:12" s="1" customFormat="1">
      <c r="A871" s="9"/>
      <c r="B871" s="30"/>
      <c r="C871" s="35"/>
      <c r="D871" s="38"/>
      <c r="E871" s="13"/>
      <c r="F871" s="13"/>
      <c r="G871" s="13"/>
      <c r="H871" s="13"/>
      <c r="I871" s="13"/>
      <c r="J871" s="14"/>
      <c r="K871" s="14"/>
      <c r="L871" s="13"/>
    </row>
    <row r="872" spans="1:12" s="1" customFormat="1">
      <c r="A872" s="9"/>
      <c r="B872" s="30"/>
      <c r="C872" s="35"/>
      <c r="D872" s="38"/>
      <c r="E872" s="13"/>
      <c r="F872" s="13"/>
      <c r="G872" s="13"/>
      <c r="H872" s="13"/>
      <c r="I872" s="13"/>
      <c r="J872" s="14"/>
      <c r="K872" s="14"/>
      <c r="L872" s="13"/>
    </row>
    <row r="873" spans="1:12" s="1" customFormat="1">
      <c r="A873" s="9"/>
      <c r="B873" s="30"/>
      <c r="C873" s="35"/>
      <c r="D873" s="38"/>
      <c r="E873" s="13"/>
      <c r="F873" s="13"/>
      <c r="G873" s="13"/>
      <c r="H873" s="13"/>
      <c r="I873" s="13"/>
      <c r="J873" s="14"/>
      <c r="K873" s="14"/>
      <c r="L873" s="13"/>
    </row>
    <row r="874" spans="1:12" s="1" customFormat="1">
      <c r="A874" s="9"/>
      <c r="B874" s="30"/>
      <c r="C874" s="35"/>
      <c r="D874" s="38"/>
      <c r="E874" s="13"/>
      <c r="F874" s="13"/>
      <c r="G874" s="13"/>
      <c r="H874" s="13"/>
      <c r="I874" s="13"/>
      <c r="J874" s="14"/>
      <c r="K874" s="14"/>
      <c r="L874" s="13"/>
    </row>
    <row r="875" spans="1:12" s="1" customFormat="1">
      <c r="A875" s="9"/>
      <c r="B875" s="30"/>
      <c r="C875" s="35"/>
      <c r="D875" s="38"/>
      <c r="E875" s="13"/>
      <c r="F875" s="13"/>
      <c r="G875" s="13"/>
      <c r="H875" s="13"/>
      <c r="I875" s="13"/>
      <c r="J875" s="14"/>
      <c r="K875" s="14"/>
      <c r="L875" s="13"/>
    </row>
    <row r="876" spans="1:12" s="1" customFormat="1">
      <c r="A876" s="9"/>
      <c r="B876" s="30"/>
      <c r="C876" s="35"/>
      <c r="D876" s="38"/>
      <c r="E876" s="13"/>
      <c r="F876" s="13"/>
      <c r="G876" s="13"/>
      <c r="H876" s="13"/>
      <c r="I876" s="13"/>
      <c r="J876" s="14"/>
      <c r="K876" s="14"/>
      <c r="L876" s="13"/>
    </row>
    <row r="877" spans="1:12" s="1" customFormat="1">
      <c r="A877" s="9"/>
      <c r="B877" s="30"/>
      <c r="C877" s="35"/>
      <c r="D877" s="38"/>
      <c r="E877" s="13"/>
      <c r="F877" s="13"/>
      <c r="G877" s="13"/>
      <c r="H877" s="13"/>
      <c r="I877" s="13"/>
      <c r="J877" s="14"/>
      <c r="K877" s="14"/>
      <c r="L877" s="13"/>
    </row>
    <row r="878" spans="1:12" s="1" customFormat="1">
      <c r="A878" s="9"/>
      <c r="B878" s="30"/>
      <c r="C878" s="35"/>
      <c r="D878" s="38"/>
      <c r="E878" s="13"/>
      <c r="F878" s="13"/>
      <c r="G878" s="13"/>
      <c r="H878" s="13"/>
      <c r="I878" s="13"/>
      <c r="J878" s="14"/>
      <c r="K878" s="14"/>
      <c r="L878" s="13"/>
    </row>
    <row r="879" spans="1:12" s="1" customFormat="1">
      <c r="A879" s="9"/>
      <c r="B879" s="30"/>
      <c r="C879" s="35"/>
      <c r="D879" s="38"/>
      <c r="E879" s="13"/>
      <c r="F879" s="13"/>
      <c r="G879" s="13"/>
      <c r="H879" s="13"/>
      <c r="I879" s="13"/>
      <c r="J879" s="14"/>
      <c r="K879" s="14"/>
      <c r="L879" s="13"/>
    </row>
    <row r="880" spans="1:12" s="1" customFormat="1">
      <c r="A880" s="9"/>
      <c r="B880" s="30"/>
      <c r="C880" s="35"/>
      <c r="D880" s="38"/>
      <c r="E880" s="13"/>
      <c r="F880" s="13"/>
      <c r="G880" s="13"/>
      <c r="H880" s="13"/>
      <c r="I880" s="13"/>
      <c r="J880" s="14"/>
      <c r="K880" s="14"/>
      <c r="L880" s="13"/>
    </row>
    <row r="881" spans="1:12" s="1" customFormat="1">
      <c r="A881" s="9"/>
      <c r="B881" s="30"/>
      <c r="C881" s="35"/>
      <c r="D881" s="38"/>
      <c r="E881" s="13"/>
      <c r="F881" s="13"/>
      <c r="G881" s="13"/>
      <c r="H881" s="13"/>
      <c r="I881" s="13"/>
      <c r="J881" s="14"/>
      <c r="K881" s="14"/>
      <c r="L881" s="13"/>
    </row>
    <row r="882" spans="1:12" s="1" customFormat="1">
      <c r="A882" s="9"/>
      <c r="B882" s="30"/>
      <c r="C882" s="35"/>
      <c r="D882" s="38"/>
      <c r="E882" s="13"/>
      <c r="F882" s="13"/>
      <c r="G882" s="13"/>
      <c r="H882" s="13"/>
      <c r="I882" s="13"/>
      <c r="J882" s="14"/>
      <c r="K882" s="14"/>
      <c r="L882" s="13"/>
    </row>
    <row r="883" spans="1:12" s="1" customFormat="1">
      <c r="A883" s="9"/>
      <c r="B883" s="30"/>
      <c r="C883" s="35"/>
      <c r="D883" s="38"/>
      <c r="E883" s="13"/>
      <c r="F883" s="13"/>
      <c r="G883" s="13"/>
      <c r="H883" s="13"/>
      <c r="I883" s="13"/>
      <c r="J883" s="14"/>
      <c r="K883" s="14"/>
      <c r="L883" s="13"/>
    </row>
    <row r="884" spans="1:12" s="1" customFormat="1">
      <c r="A884" s="9"/>
      <c r="B884" s="30"/>
      <c r="C884" s="35"/>
      <c r="D884" s="38"/>
      <c r="E884" s="13"/>
      <c r="F884" s="13"/>
      <c r="G884" s="13"/>
      <c r="H884" s="13"/>
      <c r="I884" s="13"/>
      <c r="J884" s="14"/>
      <c r="K884" s="14"/>
      <c r="L884" s="13"/>
    </row>
    <row r="885" spans="1:12" s="1" customFormat="1">
      <c r="A885" s="9"/>
      <c r="B885" s="30"/>
      <c r="C885" s="35"/>
      <c r="D885" s="38"/>
      <c r="E885" s="13"/>
      <c r="F885" s="13"/>
      <c r="G885" s="13"/>
      <c r="H885" s="13"/>
      <c r="I885" s="13"/>
      <c r="J885" s="14"/>
      <c r="K885" s="14"/>
      <c r="L885" s="13"/>
    </row>
    <row r="886" spans="1:12" s="1" customFormat="1">
      <c r="A886" s="9"/>
      <c r="B886" s="30"/>
      <c r="C886" s="35"/>
      <c r="D886" s="38"/>
      <c r="E886" s="13"/>
      <c r="F886" s="13"/>
      <c r="G886" s="13"/>
      <c r="H886" s="13"/>
      <c r="I886" s="13"/>
      <c r="J886" s="14"/>
      <c r="K886" s="14"/>
      <c r="L886" s="13"/>
    </row>
    <row r="887" spans="1:12" s="1" customFormat="1">
      <c r="A887" s="9"/>
      <c r="B887" s="30"/>
      <c r="C887" s="35"/>
      <c r="D887" s="38"/>
      <c r="E887" s="13"/>
      <c r="F887" s="13"/>
      <c r="G887" s="13"/>
      <c r="H887" s="13"/>
      <c r="I887" s="13"/>
      <c r="J887" s="14"/>
      <c r="K887" s="14"/>
      <c r="L887" s="13"/>
    </row>
    <row r="888" spans="1:12" s="1" customFormat="1">
      <c r="A888" s="9"/>
      <c r="B888" s="30"/>
      <c r="C888" s="35"/>
      <c r="D888" s="38"/>
      <c r="E888" s="13"/>
      <c r="F888" s="13"/>
      <c r="G888" s="13"/>
      <c r="H888" s="13"/>
      <c r="I888" s="13"/>
      <c r="J888" s="14"/>
      <c r="K888" s="14"/>
      <c r="L888" s="13"/>
    </row>
    <row r="889" spans="1:12" s="1" customFormat="1">
      <c r="A889" s="9"/>
      <c r="B889" s="30"/>
      <c r="C889" s="35"/>
      <c r="D889" s="38"/>
      <c r="E889" s="13"/>
      <c r="F889" s="13"/>
      <c r="G889" s="13"/>
      <c r="H889" s="13"/>
      <c r="I889" s="13"/>
      <c r="J889" s="14"/>
      <c r="K889" s="14"/>
      <c r="L889" s="13"/>
    </row>
    <row r="890" spans="1:12" s="1" customFormat="1">
      <c r="A890" s="9"/>
      <c r="B890" s="30"/>
      <c r="C890" s="35"/>
      <c r="D890" s="38"/>
      <c r="E890" s="13"/>
      <c r="F890" s="13"/>
      <c r="G890" s="13"/>
      <c r="H890" s="13"/>
      <c r="I890" s="13"/>
      <c r="J890" s="14"/>
      <c r="K890" s="14"/>
      <c r="L890" s="13"/>
    </row>
    <row r="891" spans="1:12" s="1" customFormat="1">
      <c r="A891" s="9"/>
      <c r="B891" s="30"/>
      <c r="C891" s="35"/>
      <c r="D891" s="38"/>
      <c r="E891" s="13"/>
      <c r="F891" s="13"/>
      <c r="G891" s="13"/>
      <c r="H891" s="13"/>
      <c r="I891" s="13"/>
      <c r="J891" s="14"/>
      <c r="K891" s="14"/>
      <c r="L891" s="13"/>
    </row>
    <row r="892" spans="1:12" s="1" customFormat="1">
      <c r="A892" s="9"/>
      <c r="B892" s="30"/>
      <c r="C892" s="35"/>
      <c r="D892" s="38"/>
      <c r="E892" s="13"/>
      <c r="F892" s="13"/>
      <c r="G892" s="13"/>
      <c r="H892" s="13"/>
      <c r="I892" s="13"/>
      <c r="J892" s="14"/>
      <c r="K892" s="14"/>
      <c r="L892" s="13"/>
    </row>
    <row r="893" spans="1:12" s="1" customFormat="1">
      <c r="A893" s="9"/>
      <c r="B893" s="30"/>
      <c r="C893" s="35"/>
      <c r="D893" s="38"/>
      <c r="E893" s="13"/>
      <c r="F893" s="13"/>
      <c r="G893" s="13"/>
      <c r="H893" s="13"/>
      <c r="I893" s="13"/>
      <c r="J893" s="14"/>
      <c r="K893" s="14"/>
      <c r="L893" s="13"/>
    </row>
    <row r="894" spans="1:12" s="1" customFormat="1">
      <c r="A894" s="9"/>
      <c r="B894" s="30"/>
      <c r="C894" s="35"/>
      <c r="D894" s="38"/>
      <c r="E894" s="13"/>
      <c r="F894" s="13"/>
      <c r="G894" s="13"/>
      <c r="H894" s="13"/>
      <c r="I894" s="13"/>
      <c r="J894" s="14"/>
      <c r="K894" s="14"/>
      <c r="L894" s="13"/>
    </row>
    <row r="895" spans="1:12" s="1" customFormat="1">
      <c r="A895" s="9"/>
      <c r="B895" s="30"/>
      <c r="C895" s="35"/>
      <c r="D895" s="38"/>
      <c r="E895" s="13"/>
      <c r="F895" s="13"/>
      <c r="G895" s="13"/>
      <c r="H895" s="13"/>
      <c r="I895" s="13"/>
      <c r="J895" s="14"/>
      <c r="K895" s="14"/>
      <c r="L895" s="13"/>
    </row>
    <row r="896" spans="1:12" s="1" customFormat="1">
      <c r="A896" s="9"/>
      <c r="B896" s="30"/>
      <c r="C896" s="35"/>
      <c r="D896" s="38"/>
      <c r="E896" s="13"/>
      <c r="F896" s="13"/>
      <c r="G896" s="13"/>
      <c r="H896" s="13"/>
      <c r="I896" s="13"/>
      <c r="J896" s="14"/>
      <c r="K896" s="14"/>
      <c r="L896" s="13"/>
    </row>
    <row r="897" spans="1:12" s="1" customFormat="1">
      <c r="A897" s="9"/>
      <c r="B897" s="30"/>
      <c r="C897" s="35"/>
      <c r="D897" s="38"/>
      <c r="E897" s="13"/>
      <c r="F897" s="13"/>
      <c r="G897" s="13"/>
      <c r="H897" s="13"/>
      <c r="I897" s="13"/>
      <c r="J897" s="14"/>
      <c r="K897" s="14"/>
      <c r="L897" s="13"/>
    </row>
    <row r="898" spans="1:12" s="1" customFormat="1">
      <c r="A898" s="9"/>
      <c r="B898" s="30"/>
      <c r="C898" s="35"/>
      <c r="D898" s="38"/>
      <c r="E898" s="13"/>
      <c r="F898" s="13"/>
      <c r="G898" s="13"/>
      <c r="H898" s="13"/>
      <c r="I898" s="13"/>
      <c r="J898" s="14"/>
      <c r="K898" s="14"/>
      <c r="L898" s="13"/>
    </row>
    <row r="899" spans="1:12" s="1" customFormat="1">
      <c r="A899" s="9"/>
      <c r="B899" s="30"/>
      <c r="C899" s="35"/>
      <c r="D899" s="38"/>
      <c r="E899" s="13"/>
      <c r="F899" s="13"/>
      <c r="G899" s="13"/>
      <c r="H899" s="13"/>
      <c r="I899" s="13"/>
      <c r="J899" s="14"/>
      <c r="K899" s="14"/>
      <c r="L899" s="13"/>
    </row>
    <row r="900" spans="1:12" s="1" customFormat="1">
      <c r="A900" s="9"/>
      <c r="B900" s="30"/>
      <c r="C900" s="35"/>
      <c r="D900" s="38"/>
      <c r="E900" s="13"/>
      <c r="F900" s="13"/>
      <c r="G900" s="13"/>
      <c r="H900" s="13"/>
      <c r="I900" s="13"/>
      <c r="J900" s="14"/>
      <c r="K900" s="14"/>
      <c r="L900" s="13"/>
    </row>
    <row r="901" spans="1:12" s="1" customFormat="1">
      <c r="A901" s="9"/>
      <c r="B901" s="30"/>
      <c r="C901" s="35"/>
      <c r="D901" s="38"/>
      <c r="E901" s="13"/>
      <c r="F901" s="13"/>
      <c r="G901" s="13"/>
      <c r="H901" s="13"/>
      <c r="I901" s="13"/>
      <c r="J901" s="14"/>
      <c r="K901" s="14"/>
      <c r="L901" s="13"/>
    </row>
    <row r="902" spans="1:12" s="1" customFormat="1">
      <c r="A902" s="9"/>
      <c r="B902" s="30"/>
      <c r="C902" s="35"/>
      <c r="D902" s="38"/>
      <c r="E902" s="13"/>
      <c r="F902" s="13"/>
      <c r="G902" s="13"/>
      <c r="H902" s="13"/>
      <c r="I902" s="13"/>
      <c r="J902" s="14"/>
      <c r="K902" s="14"/>
      <c r="L902" s="13"/>
    </row>
    <row r="903" spans="1:12" s="1" customFormat="1">
      <c r="A903" s="9"/>
      <c r="B903" s="30"/>
      <c r="C903" s="35"/>
      <c r="D903" s="38"/>
      <c r="E903" s="13"/>
      <c r="F903" s="13"/>
      <c r="G903" s="13"/>
      <c r="H903" s="13"/>
      <c r="I903" s="13"/>
      <c r="J903" s="14"/>
      <c r="K903" s="14"/>
      <c r="L903" s="13"/>
    </row>
    <row r="904" spans="1:12" s="1" customFormat="1">
      <c r="A904" s="9"/>
      <c r="B904" s="30"/>
      <c r="C904" s="35"/>
      <c r="D904" s="38"/>
      <c r="E904" s="13"/>
      <c r="F904" s="13"/>
      <c r="G904" s="13"/>
      <c r="H904" s="13"/>
      <c r="I904" s="13"/>
      <c r="J904" s="14"/>
      <c r="K904" s="14"/>
      <c r="L904" s="13"/>
    </row>
    <row r="905" spans="1:12" s="1" customFormat="1">
      <c r="A905" s="9"/>
      <c r="B905" s="30"/>
      <c r="C905" s="35"/>
      <c r="D905" s="38"/>
      <c r="E905" s="13"/>
      <c r="F905" s="13"/>
      <c r="G905" s="13"/>
      <c r="H905" s="13"/>
      <c r="I905" s="13"/>
      <c r="J905" s="14"/>
      <c r="K905" s="14"/>
      <c r="L905" s="13"/>
    </row>
    <row r="906" spans="1:12" s="1" customFormat="1">
      <c r="A906" s="9"/>
      <c r="B906" s="30"/>
      <c r="C906" s="35"/>
      <c r="D906" s="38"/>
      <c r="E906" s="13"/>
      <c r="F906" s="13"/>
      <c r="G906" s="13"/>
      <c r="H906" s="13"/>
      <c r="I906" s="13"/>
      <c r="J906" s="14"/>
      <c r="K906" s="14"/>
      <c r="L906" s="13"/>
    </row>
    <row r="907" spans="1:12" s="1" customFormat="1">
      <c r="A907" s="9"/>
      <c r="B907" s="30"/>
      <c r="C907" s="35"/>
      <c r="D907" s="38"/>
      <c r="E907" s="13"/>
      <c r="F907" s="13"/>
      <c r="G907" s="13"/>
      <c r="H907" s="13"/>
      <c r="I907" s="13"/>
      <c r="J907" s="14"/>
      <c r="K907" s="14"/>
      <c r="L907" s="13"/>
    </row>
    <row r="908" spans="1:12" s="1" customFormat="1">
      <c r="A908" s="9"/>
      <c r="B908" s="30"/>
      <c r="C908" s="35"/>
      <c r="D908" s="38"/>
      <c r="E908" s="13"/>
      <c r="F908" s="13"/>
      <c r="G908" s="13"/>
      <c r="H908" s="13"/>
      <c r="I908" s="13"/>
      <c r="J908" s="14"/>
      <c r="K908" s="14"/>
      <c r="L908" s="13"/>
    </row>
    <row r="909" spans="1:12" s="1" customFormat="1">
      <c r="A909" s="9"/>
      <c r="B909" s="30"/>
      <c r="C909" s="35"/>
      <c r="D909" s="38"/>
      <c r="E909" s="13"/>
      <c r="F909" s="13"/>
      <c r="G909" s="13"/>
      <c r="H909" s="13"/>
      <c r="I909" s="13"/>
      <c r="J909" s="14"/>
      <c r="K909" s="14"/>
      <c r="L909" s="13"/>
    </row>
    <row r="910" spans="1:12" s="1" customFormat="1">
      <c r="A910" s="9"/>
      <c r="B910" s="30"/>
      <c r="C910" s="35"/>
      <c r="D910" s="38"/>
      <c r="E910" s="13"/>
      <c r="F910" s="13"/>
      <c r="G910" s="13"/>
      <c r="H910" s="13"/>
      <c r="I910" s="13"/>
      <c r="J910" s="14"/>
      <c r="K910" s="14"/>
      <c r="L910" s="13"/>
    </row>
    <row r="911" spans="1:12" s="1" customFormat="1">
      <c r="A911" s="9"/>
      <c r="B911" s="30"/>
      <c r="C911" s="35"/>
      <c r="D911" s="38"/>
      <c r="E911" s="13"/>
      <c r="F911" s="13"/>
      <c r="G911" s="13"/>
      <c r="H911" s="13"/>
      <c r="I911" s="13"/>
      <c r="J911" s="14"/>
      <c r="K911" s="14"/>
      <c r="L911" s="13"/>
    </row>
    <row r="912" spans="1:12" s="1" customFormat="1">
      <c r="A912" s="9"/>
      <c r="B912" s="30"/>
      <c r="C912" s="35"/>
      <c r="D912" s="38"/>
      <c r="E912" s="13"/>
      <c r="F912" s="13"/>
      <c r="G912" s="13"/>
      <c r="H912" s="13"/>
      <c r="I912" s="13"/>
      <c r="J912" s="14"/>
      <c r="K912" s="14"/>
      <c r="L912" s="13"/>
    </row>
    <row r="913" spans="1:12" s="1" customFormat="1">
      <c r="A913" s="9"/>
      <c r="B913" s="30"/>
      <c r="C913" s="35"/>
      <c r="D913" s="38"/>
      <c r="E913" s="13"/>
      <c r="F913" s="13"/>
      <c r="G913" s="13"/>
      <c r="H913" s="13"/>
      <c r="I913" s="13"/>
      <c r="J913" s="14"/>
      <c r="K913" s="14"/>
      <c r="L913" s="13"/>
    </row>
    <row r="914" spans="1:12" s="1" customFormat="1">
      <c r="A914" s="9"/>
      <c r="B914" s="30"/>
      <c r="C914" s="35"/>
      <c r="D914" s="38"/>
      <c r="E914" s="13"/>
      <c r="F914" s="13"/>
      <c r="G914" s="13"/>
      <c r="H914" s="13"/>
      <c r="I914" s="13"/>
      <c r="J914" s="14"/>
      <c r="K914" s="14"/>
      <c r="L914" s="13"/>
    </row>
    <row r="915" spans="1:12" s="1" customFormat="1">
      <c r="A915" s="9"/>
      <c r="B915" s="30"/>
      <c r="C915" s="35"/>
      <c r="D915" s="38"/>
      <c r="E915" s="13"/>
      <c r="F915" s="13"/>
      <c r="G915" s="13"/>
      <c r="H915" s="13"/>
      <c r="I915" s="13"/>
      <c r="J915" s="14"/>
      <c r="K915" s="14"/>
      <c r="L915" s="13"/>
    </row>
    <row r="916" spans="1:12" s="1" customFormat="1">
      <c r="A916" s="9"/>
      <c r="B916" s="30"/>
      <c r="C916" s="35"/>
      <c r="D916" s="38"/>
      <c r="E916" s="13"/>
      <c r="F916" s="13"/>
      <c r="G916" s="13"/>
      <c r="H916" s="13"/>
      <c r="I916" s="13"/>
      <c r="J916" s="14"/>
      <c r="K916" s="14"/>
      <c r="L916" s="13"/>
    </row>
    <row r="917" spans="1:12" s="1" customFormat="1">
      <c r="A917" s="9"/>
      <c r="B917" s="30"/>
      <c r="C917" s="35"/>
      <c r="D917" s="38"/>
      <c r="E917" s="13"/>
      <c r="F917" s="13"/>
      <c r="G917" s="13"/>
      <c r="H917" s="13"/>
      <c r="I917" s="13"/>
      <c r="J917" s="14"/>
      <c r="K917" s="14"/>
      <c r="L917" s="13"/>
    </row>
    <row r="918" spans="1:12" s="1" customFormat="1">
      <c r="A918" s="9"/>
      <c r="B918" s="30"/>
      <c r="C918" s="35"/>
      <c r="D918" s="38"/>
      <c r="E918" s="13"/>
      <c r="F918" s="13"/>
      <c r="G918" s="13"/>
      <c r="H918" s="13"/>
      <c r="I918" s="13"/>
      <c r="J918" s="14"/>
      <c r="K918" s="14"/>
      <c r="L918" s="13"/>
    </row>
    <row r="919" spans="1:12" s="1" customFormat="1">
      <c r="A919" s="9"/>
      <c r="B919" s="30"/>
      <c r="C919" s="35"/>
      <c r="D919" s="38"/>
      <c r="E919" s="13"/>
      <c r="F919" s="13"/>
      <c r="G919" s="13"/>
      <c r="H919" s="13"/>
      <c r="I919" s="13"/>
      <c r="J919" s="14"/>
      <c r="K919" s="14"/>
      <c r="L919" s="13"/>
    </row>
    <row r="920" spans="1:12" s="1" customFormat="1">
      <c r="A920" s="9"/>
      <c r="B920" s="30"/>
      <c r="C920" s="35"/>
      <c r="D920" s="38"/>
      <c r="E920" s="13"/>
      <c r="F920" s="13"/>
      <c r="G920" s="13"/>
      <c r="H920" s="13"/>
      <c r="I920" s="13"/>
      <c r="J920" s="14"/>
      <c r="K920" s="14"/>
      <c r="L920" s="13"/>
    </row>
    <row r="921" spans="1:12" s="1" customFormat="1">
      <c r="A921" s="9"/>
      <c r="B921" s="30"/>
      <c r="C921" s="35"/>
      <c r="D921" s="38"/>
      <c r="E921" s="13"/>
      <c r="F921" s="13"/>
      <c r="G921" s="13"/>
      <c r="H921" s="13"/>
      <c r="I921" s="13"/>
      <c r="J921" s="14"/>
      <c r="K921" s="14"/>
      <c r="L921" s="13"/>
    </row>
    <row r="922" spans="1:12" s="1" customFormat="1">
      <c r="A922" s="9"/>
      <c r="B922" s="30"/>
      <c r="C922" s="35"/>
      <c r="D922" s="38"/>
      <c r="E922" s="13"/>
      <c r="F922" s="13"/>
      <c r="G922" s="13"/>
      <c r="H922" s="13"/>
      <c r="I922" s="13"/>
      <c r="J922" s="14"/>
      <c r="K922" s="14"/>
      <c r="L922" s="13"/>
    </row>
    <row r="923" spans="1:12" s="1" customFormat="1">
      <c r="A923" s="9"/>
      <c r="B923" s="30"/>
      <c r="C923" s="35"/>
      <c r="D923" s="38"/>
      <c r="E923" s="13"/>
      <c r="F923" s="13"/>
      <c r="G923" s="13"/>
      <c r="H923" s="13"/>
      <c r="I923" s="13"/>
      <c r="J923" s="14"/>
      <c r="K923" s="14"/>
      <c r="L923" s="13"/>
    </row>
    <row r="924" spans="1:12" s="1" customFormat="1">
      <c r="A924" s="9"/>
      <c r="B924" s="30"/>
      <c r="C924" s="35"/>
      <c r="D924" s="38"/>
      <c r="E924" s="13"/>
      <c r="F924" s="13"/>
      <c r="G924" s="13"/>
      <c r="H924" s="13"/>
      <c r="I924" s="13"/>
      <c r="J924" s="14"/>
      <c r="K924" s="14"/>
      <c r="L924" s="13"/>
    </row>
    <row r="925" spans="1:12" s="1" customFormat="1">
      <c r="A925" s="9"/>
      <c r="B925" s="30"/>
      <c r="C925" s="35"/>
      <c r="D925" s="38"/>
      <c r="E925" s="13"/>
      <c r="F925" s="13"/>
      <c r="G925" s="13"/>
      <c r="H925" s="13"/>
      <c r="I925" s="13"/>
      <c r="J925" s="14"/>
      <c r="K925" s="14"/>
      <c r="L925" s="13"/>
    </row>
    <row r="926" spans="1:12" s="1" customFormat="1">
      <c r="A926" s="9"/>
      <c r="B926" s="30"/>
      <c r="C926" s="35"/>
      <c r="D926" s="38"/>
      <c r="E926" s="13"/>
      <c r="F926" s="13"/>
      <c r="G926" s="13"/>
      <c r="H926" s="13"/>
      <c r="I926" s="13"/>
      <c r="J926" s="14"/>
      <c r="K926" s="14"/>
      <c r="L926" s="13"/>
    </row>
    <row r="927" spans="1:12" s="1" customFormat="1">
      <c r="A927" s="9"/>
      <c r="B927" s="30"/>
      <c r="C927" s="35"/>
      <c r="D927" s="38"/>
      <c r="E927" s="13"/>
      <c r="F927" s="13"/>
      <c r="G927" s="13"/>
      <c r="H927" s="13"/>
      <c r="I927" s="13"/>
      <c r="J927" s="14"/>
      <c r="K927" s="14"/>
      <c r="L927" s="13"/>
    </row>
    <row r="928" spans="1:12" s="1" customFormat="1">
      <c r="A928" s="9"/>
      <c r="B928" s="30"/>
      <c r="C928" s="35"/>
      <c r="D928" s="38"/>
      <c r="E928" s="13"/>
      <c r="F928" s="13"/>
      <c r="G928" s="13"/>
      <c r="H928" s="13"/>
      <c r="I928" s="13"/>
      <c r="J928" s="14"/>
      <c r="K928" s="14"/>
      <c r="L928" s="13"/>
    </row>
    <row r="929" spans="1:12" s="1" customFormat="1">
      <c r="A929" s="9"/>
      <c r="B929" s="30"/>
      <c r="C929" s="35"/>
      <c r="D929" s="38"/>
      <c r="E929" s="13"/>
      <c r="F929" s="13"/>
      <c r="G929" s="13"/>
      <c r="H929" s="13"/>
      <c r="I929" s="13"/>
      <c r="J929" s="14"/>
      <c r="K929" s="14"/>
      <c r="L929" s="13"/>
    </row>
    <row r="930" spans="1:12" s="1" customFormat="1">
      <c r="A930" s="9"/>
      <c r="B930" s="30"/>
      <c r="C930" s="35"/>
      <c r="D930" s="38"/>
      <c r="E930" s="13"/>
      <c r="F930" s="13"/>
      <c r="G930" s="13"/>
      <c r="H930" s="13"/>
      <c r="I930" s="13"/>
      <c r="J930" s="14"/>
      <c r="K930" s="14"/>
      <c r="L930" s="13"/>
    </row>
    <row r="931" spans="1:12" s="1" customFormat="1">
      <c r="A931" s="9"/>
      <c r="B931" s="30"/>
      <c r="C931" s="35"/>
      <c r="D931" s="38"/>
      <c r="E931" s="13"/>
      <c r="F931" s="13"/>
      <c r="G931" s="13"/>
      <c r="H931" s="13"/>
      <c r="I931" s="13"/>
      <c r="J931" s="14"/>
      <c r="K931" s="14"/>
      <c r="L931" s="13"/>
    </row>
    <row r="932" spans="1:12" s="1" customFormat="1">
      <c r="A932" s="9"/>
      <c r="B932" s="30"/>
      <c r="C932" s="35"/>
      <c r="D932" s="38"/>
      <c r="E932" s="13"/>
      <c r="F932" s="13"/>
      <c r="G932" s="13"/>
      <c r="H932" s="13"/>
      <c r="I932" s="13"/>
      <c r="J932" s="14"/>
      <c r="K932" s="14"/>
      <c r="L932" s="13"/>
    </row>
    <row r="933" spans="1:12" s="1" customFormat="1">
      <c r="A933" s="9"/>
      <c r="B933" s="30"/>
      <c r="C933" s="35"/>
      <c r="D933" s="38"/>
      <c r="E933" s="13"/>
      <c r="F933" s="13"/>
      <c r="G933" s="13"/>
      <c r="H933" s="13"/>
      <c r="I933" s="13"/>
      <c r="J933" s="14"/>
      <c r="K933" s="14"/>
      <c r="L933" s="13"/>
    </row>
    <row r="934" spans="1:12" s="1" customFormat="1">
      <c r="A934" s="9"/>
      <c r="B934" s="30"/>
      <c r="C934" s="35"/>
      <c r="D934" s="38"/>
      <c r="E934" s="13"/>
      <c r="F934" s="13"/>
      <c r="G934" s="13"/>
      <c r="H934" s="13"/>
      <c r="I934" s="13"/>
      <c r="J934" s="14"/>
      <c r="K934" s="14"/>
      <c r="L934" s="13"/>
    </row>
    <row r="935" spans="1:12" s="1" customFormat="1">
      <c r="A935" s="9"/>
      <c r="B935" s="30"/>
      <c r="C935" s="35"/>
      <c r="D935" s="38"/>
      <c r="E935" s="13"/>
      <c r="F935" s="13"/>
      <c r="G935" s="13"/>
      <c r="H935" s="13"/>
      <c r="I935" s="13"/>
      <c r="J935" s="14"/>
      <c r="K935" s="14"/>
      <c r="L935" s="13"/>
    </row>
    <row r="936" spans="1:12" s="1" customFormat="1">
      <c r="A936" s="9"/>
      <c r="B936" s="30"/>
      <c r="C936" s="35"/>
      <c r="D936" s="38"/>
      <c r="E936" s="13"/>
      <c r="F936" s="13"/>
      <c r="G936" s="13"/>
      <c r="H936" s="13"/>
      <c r="I936" s="13"/>
      <c r="J936" s="14"/>
      <c r="K936" s="14"/>
      <c r="L936" s="13"/>
    </row>
    <row r="937" spans="1:12" s="1" customFormat="1">
      <c r="A937" s="9"/>
      <c r="B937" s="30"/>
      <c r="C937" s="35"/>
      <c r="D937" s="38"/>
      <c r="E937" s="13"/>
      <c r="F937" s="13"/>
      <c r="G937" s="13"/>
      <c r="H937" s="13"/>
      <c r="I937" s="13"/>
      <c r="J937" s="14"/>
      <c r="K937" s="14"/>
      <c r="L937" s="13"/>
    </row>
    <row r="938" spans="1:12" s="1" customFormat="1">
      <c r="A938" s="9"/>
      <c r="B938" s="30"/>
      <c r="C938" s="35"/>
      <c r="D938" s="38"/>
      <c r="E938" s="13"/>
      <c r="F938" s="13"/>
      <c r="G938" s="13"/>
      <c r="H938" s="13"/>
      <c r="I938" s="13"/>
      <c r="J938" s="14"/>
      <c r="K938" s="14"/>
      <c r="L938" s="13"/>
    </row>
    <row r="939" spans="1:12" s="1" customFormat="1">
      <c r="A939" s="9"/>
      <c r="B939" s="30"/>
      <c r="C939" s="35"/>
      <c r="D939" s="38"/>
      <c r="E939" s="13"/>
      <c r="F939" s="13"/>
      <c r="G939" s="13"/>
      <c r="H939" s="13"/>
      <c r="I939" s="13"/>
      <c r="J939" s="14"/>
      <c r="K939" s="14"/>
      <c r="L939" s="13"/>
    </row>
    <row r="940" spans="1:12" s="1" customFormat="1">
      <c r="A940" s="9"/>
      <c r="B940" s="30"/>
      <c r="C940" s="35"/>
      <c r="D940" s="38"/>
      <c r="E940" s="13"/>
      <c r="F940" s="13"/>
      <c r="G940" s="13"/>
      <c r="H940" s="13"/>
      <c r="I940" s="13"/>
      <c r="J940" s="14"/>
      <c r="K940" s="14"/>
      <c r="L940" s="13"/>
    </row>
    <row r="941" spans="1:12" s="1" customFormat="1">
      <c r="A941" s="9"/>
      <c r="B941" s="30"/>
      <c r="C941" s="35"/>
      <c r="D941" s="38"/>
      <c r="E941" s="13"/>
      <c r="F941" s="13"/>
      <c r="G941" s="13"/>
      <c r="H941" s="13"/>
      <c r="I941" s="13"/>
      <c r="J941" s="14"/>
      <c r="K941" s="14"/>
      <c r="L941" s="13"/>
    </row>
    <row r="942" spans="1:12" s="1" customFormat="1">
      <c r="A942" s="9"/>
      <c r="B942" s="30"/>
      <c r="C942" s="35"/>
      <c r="D942" s="38"/>
      <c r="E942" s="13"/>
      <c r="F942" s="13"/>
      <c r="G942" s="13"/>
      <c r="H942" s="13"/>
      <c r="I942" s="13"/>
      <c r="J942" s="14"/>
      <c r="K942" s="14"/>
      <c r="L942" s="13"/>
    </row>
    <row r="943" spans="1:12" s="1" customFormat="1">
      <c r="A943" s="9"/>
      <c r="B943" s="30"/>
      <c r="C943" s="35"/>
      <c r="D943" s="38"/>
      <c r="E943" s="13"/>
      <c r="F943" s="13"/>
      <c r="G943" s="13"/>
      <c r="H943" s="13"/>
      <c r="I943" s="13"/>
      <c r="J943" s="14"/>
      <c r="K943" s="14"/>
      <c r="L943" s="13"/>
    </row>
    <row r="944" spans="1:12" s="1" customFormat="1">
      <c r="A944" s="9"/>
      <c r="B944" s="30"/>
      <c r="C944" s="35"/>
      <c r="D944" s="38"/>
      <c r="E944" s="13"/>
      <c r="F944" s="13"/>
      <c r="G944" s="13"/>
      <c r="H944" s="13"/>
      <c r="I944" s="13"/>
      <c r="J944" s="14"/>
      <c r="K944" s="14"/>
      <c r="L944" s="13"/>
    </row>
    <row r="945" spans="1:12" s="1" customFormat="1">
      <c r="A945" s="9"/>
      <c r="B945" s="30"/>
      <c r="C945" s="35"/>
      <c r="D945" s="38"/>
      <c r="E945" s="13"/>
      <c r="F945" s="13"/>
      <c r="G945" s="13"/>
      <c r="H945" s="13"/>
      <c r="I945" s="13"/>
      <c r="J945" s="14"/>
      <c r="K945" s="14"/>
      <c r="L945" s="13"/>
    </row>
    <row r="946" spans="1:12" s="1" customFormat="1">
      <c r="A946" s="9"/>
      <c r="B946" s="30"/>
      <c r="C946" s="35"/>
      <c r="D946" s="38"/>
      <c r="E946" s="13"/>
      <c r="F946" s="13"/>
      <c r="G946" s="13"/>
      <c r="H946" s="13"/>
      <c r="I946" s="13"/>
      <c r="J946" s="14"/>
      <c r="K946" s="14"/>
      <c r="L946" s="13"/>
    </row>
    <row r="947" spans="1:12" s="1" customFormat="1">
      <c r="A947" s="9"/>
      <c r="B947" s="30"/>
      <c r="C947" s="35"/>
      <c r="D947" s="38"/>
      <c r="E947" s="13"/>
      <c r="F947" s="13"/>
      <c r="G947" s="13"/>
      <c r="H947" s="13"/>
      <c r="I947" s="13"/>
      <c r="J947" s="14"/>
      <c r="K947" s="14"/>
      <c r="L947" s="13"/>
    </row>
    <row r="948" spans="1:12" s="1" customFormat="1">
      <c r="A948" s="9"/>
      <c r="B948" s="30"/>
      <c r="C948" s="35"/>
      <c r="D948" s="38"/>
      <c r="E948" s="13"/>
      <c r="F948" s="13"/>
      <c r="G948" s="13"/>
      <c r="H948" s="13"/>
      <c r="I948" s="13"/>
      <c r="J948" s="14"/>
      <c r="K948" s="14"/>
      <c r="L948" s="13"/>
    </row>
    <row r="949" spans="1:12" s="1" customFormat="1">
      <c r="A949" s="9"/>
      <c r="B949" s="30"/>
      <c r="C949" s="35"/>
      <c r="D949" s="38"/>
      <c r="E949" s="13"/>
      <c r="F949" s="13"/>
      <c r="G949" s="13"/>
      <c r="H949" s="13"/>
      <c r="I949" s="13"/>
      <c r="J949" s="14"/>
      <c r="K949" s="14"/>
      <c r="L949" s="13"/>
    </row>
    <row r="950" spans="1:12" s="1" customFormat="1">
      <c r="A950" s="9"/>
      <c r="B950" s="30"/>
      <c r="C950" s="35"/>
      <c r="D950" s="38"/>
      <c r="E950" s="13"/>
      <c r="F950" s="13"/>
      <c r="G950" s="13"/>
      <c r="H950" s="13"/>
      <c r="I950" s="13"/>
      <c r="J950" s="14"/>
      <c r="K950" s="14"/>
      <c r="L950" s="13"/>
    </row>
    <row r="951" spans="1:12" s="1" customFormat="1">
      <c r="A951" s="9"/>
      <c r="B951" s="30"/>
      <c r="C951" s="35"/>
      <c r="D951" s="38"/>
      <c r="E951" s="13"/>
      <c r="F951" s="13"/>
      <c r="G951" s="13"/>
      <c r="H951" s="13"/>
      <c r="I951" s="13"/>
      <c r="J951" s="14"/>
      <c r="K951" s="14"/>
      <c r="L951" s="13"/>
    </row>
    <row r="952" spans="1:12" s="1" customFormat="1">
      <c r="A952" s="9"/>
      <c r="B952" s="30"/>
      <c r="C952" s="35"/>
      <c r="D952" s="38"/>
      <c r="E952" s="13"/>
      <c r="F952" s="13"/>
      <c r="G952" s="13"/>
      <c r="H952" s="13"/>
      <c r="I952" s="13"/>
      <c r="J952" s="14"/>
      <c r="K952" s="14"/>
      <c r="L952" s="13"/>
    </row>
    <row r="953" spans="1:12" s="1" customFormat="1">
      <c r="A953" s="9"/>
      <c r="B953" s="30"/>
      <c r="C953" s="35"/>
      <c r="D953" s="38"/>
      <c r="E953" s="13"/>
      <c r="F953" s="13"/>
      <c r="G953" s="13"/>
      <c r="H953" s="13"/>
      <c r="I953" s="13"/>
      <c r="J953" s="14"/>
      <c r="K953" s="14"/>
      <c r="L953" s="13"/>
    </row>
    <row r="954" spans="1:12" s="1" customFormat="1">
      <c r="A954" s="9"/>
      <c r="B954" s="30"/>
      <c r="C954" s="35"/>
      <c r="D954" s="38"/>
      <c r="E954" s="13"/>
      <c r="F954" s="13"/>
      <c r="G954" s="13"/>
      <c r="H954" s="13"/>
      <c r="I954" s="13"/>
      <c r="J954" s="14"/>
      <c r="K954" s="14"/>
      <c r="L954" s="13"/>
    </row>
    <row r="955" spans="1:12" s="1" customFormat="1">
      <c r="A955" s="9"/>
      <c r="B955" s="30"/>
      <c r="C955" s="35"/>
      <c r="D955" s="38"/>
      <c r="E955" s="13"/>
      <c r="F955" s="13"/>
      <c r="G955" s="13"/>
      <c r="H955" s="13"/>
      <c r="I955" s="13"/>
      <c r="J955" s="14"/>
      <c r="K955" s="14"/>
      <c r="L955" s="13"/>
    </row>
    <row r="956" spans="1:12" s="1" customFormat="1">
      <c r="A956" s="9"/>
      <c r="B956" s="30"/>
      <c r="C956" s="35"/>
      <c r="D956" s="38"/>
      <c r="E956" s="13"/>
      <c r="F956" s="13"/>
      <c r="G956" s="13"/>
      <c r="H956" s="13"/>
      <c r="I956" s="13"/>
      <c r="J956" s="14"/>
      <c r="K956" s="14"/>
      <c r="L956" s="13"/>
    </row>
    <row r="957" spans="1:12" s="1" customFormat="1">
      <c r="A957" s="9"/>
      <c r="B957" s="30"/>
      <c r="C957" s="35"/>
      <c r="D957" s="38"/>
      <c r="E957" s="13"/>
      <c r="F957" s="13"/>
      <c r="G957" s="13"/>
      <c r="H957" s="13"/>
      <c r="I957" s="13"/>
      <c r="J957" s="14"/>
      <c r="K957" s="14"/>
      <c r="L957" s="13"/>
    </row>
    <row r="958" spans="1:12" s="1" customFormat="1">
      <c r="A958" s="9"/>
      <c r="B958" s="30"/>
      <c r="C958" s="35"/>
      <c r="D958" s="38"/>
      <c r="E958" s="13"/>
      <c r="F958" s="13"/>
      <c r="G958" s="13"/>
      <c r="H958" s="13"/>
      <c r="I958" s="13"/>
      <c r="J958" s="14"/>
      <c r="K958" s="14"/>
      <c r="L958" s="13"/>
    </row>
    <row r="959" spans="1:12" s="1" customFormat="1">
      <c r="A959" s="9"/>
      <c r="B959" s="30"/>
      <c r="C959" s="35"/>
      <c r="D959" s="38"/>
      <c r="E959" s="13"/>
      <c r="F959" s="13"/>
      <c r="G959" s="13"/>
      <c r="H959" s="13"/>
      <c r="I959" s="13"/>
      <c r="J959" s="14"/>
      <c r="K959" s="14"/>
      <c r="L959" s="13"/>
    </row>
    <row r="960" spans="1:12" s="1" customFormat="1">
      <c r="A960" s="9"/>
      <c r="B960" s="30"/>
      <c r="C960" s="35"/>
      <c r="D960" s="38"/>
      <c r="E960" s="13"/>
      <c r="F960" s="13"/>
      <c r="G960" s="13"/>
      <c r="H960" s="13"/>
      <c r="I960" s="13"/>
      <c r="J960" s="14"/>
      <c r="K960" s="14"/>
      <c r="L960" s="13"/>
    </row>
    <row r="961" spans="1:12" s="1" customFormat="1">
      <c r="A961" s="9"/>
      <c r="B961" s="30"/>
      <c r="C961" s="35"/>
      <c r="D961" s="38"/>
      <c r="E961" s="13"/>
      <c r="F961" s="13"/>
      <c r="G961" s="13"/>
      <c r="H961" s="13"/>
      <c r="I961" s="13"/>
      <c r="J961" s="14"/>
      <c r="K961" s="14"/>
      <c r="L961" s="13"/>
    </row>
    <row r="962" spans="1:12" s="1" customFormat="1">
      <c r="A962" s="9"/>
      <c r="B962" s="30"/>
      <c r="C962" s="35"/>
      <c r="D962" s="38"/>
      <c r="E962" s="13"/>
      <c r="F962" s="13"/>
      <c r="G962" s="13"/>
      <c r="H962" s="13"/>
      <c r="I962" s="13"/>
      <c r="J962" s="14"/>
      <c r="K962" s="14"/>
      <c r="L962" s="13"/>
    </row>
    <row r="963" spans="1:12" s="1" customFormat="1">
      <c r="A963" s="9"/>
      <c r="B963" s="30"/>
      <c r="C963" s="35"/>
      <c r="D963" s="38"/>
      <c r="E963" s="13"/>
      <c r="F963" s="13"/>
      <c r="G963" s="13"/>
      <c r="H963" s="13"/>
      <c r="I963" s="13"/>
      <c r="J963" s="14"/>
      <c r="K963" s="14"/>
      <c r="L963" s="13"/>
    </row>
    <row r="964" spans="1:12" s="1" customFormat="1">
      <c r="A964" s="9"/>
      <c r="B964" s="30"/>
      <c r="C964" s="35"/>
      <c r="D964" s="38"/>
      <c r="E964" s="13"/>
      <c r="F964" s="13"/>
      <c r="G964" s="13"/>
      <c r="H964" s="13"/>
      <c r="I964" s="13"/>
      <c r="J964" s="14"/>
      <c r="K964" s="14"/>
      <c r="L964" s="13"/>
    </row>
    <row r="965" spans="1:12" s="1" customFormat="1">
      <c r="A965" s="9"/>
      <c r="B965" s="30"/>
      <c r="C965" s="35"/>
      <c r="D965" s="38"/>
      <c r="E965" s="13"/>
      <c r="F965" s="13"/>
      <c r="G965" s="13"/>
      <c r="H965" s="13"/>
      <c r="I965" s="13"/>
      <c r="J965" s="14"/>
      <c r="K965" s="14"/>
      <c r="L965" s="13"/>
    </row>
    <row r="966" spans="1:12" s="1" customFormat="1">
      <c r="A966" s="9"/>
      <c r="B966" s="30"/>
      <c r="C966" s="35"/>
      <c r="D966" s="38"/>
      <c r="E966" s="13"/>
      <c r="F966" s="13"/>
      <c r="G966" s="13"/>
      <c r="H966" s="13"/>
      <c r="I966" s="13"/>
      <c r="J966" s="14"/>
      <c r="K966" s="14"/>
      <c r="L966" s="13"/>
    </row>
    <row r="967" spans="1:12" s="1" customFormat="1">
      <c r="A967" s="9"/>
      <c r="B967" s="30"/>
      <c r="C967" s="35"/>
      <c r="D967" s="38"/>
      <c r="E967" s="13"/>
      <c r="F967" s="13"/>
      <c r="G967" s="13"/>
      <c r="H967" s="13"/>
      <c r="I967" s="13"/>
      <c r="J967" s="14"/>
      <c r="K967" s="14"/>
      <c r="L967" s="13"/>
    </row>
    <row r="968" spans="1:12" s="1" customFormat="1">
      <c r="A968" s="9"/>
      <c r="B968" s="30"/>
      <c r="C968" s="35"/>
      <c r="D968" s="38"/>
      <c r="E968" s="13"/>
      <c r="F968" s="13"/>
      <c r="G968" s="13"/>
      <c r="H968" s="13"/>
      <c r="I968" s="13"/>
      <c r="J968" s="14"/>
      <c r="K968" s="14"/>
      <c r="L968" s="13"/>
    </row>
    <row r="969" spans="1:12" s="1" customFormat="1">
      <c r="A969" s="9"/>
      <c r="B969" s="30"/>
      <c r="C969" s="35"/>
      <c r="D969" s="38"/>
      <c r="E969" s="13"/>
      <c r="F969" s="13"/>
      <c r="G969" s="13"/>
      <c r="H969" s="13"/>
      <c r="I969" s="13"/>
      <c r="J969" s="14"/>
      <c r="K969" s="14"/>
      <c r="L969" s="13"/>
    </row>
    <row r="970" spans="1:12" s="1" customFormat="1">
      <c r="A970" s="9"/>
      <c r="B970" s="30"/>
      <c r="C970" s="35"/>
      <c r="D970" s="38"/>
      <c r="E970" s="13"/>
      <c r="F970" s="13"/>
      <c r="G970" s="13"/>
      <c r="H970" s="13"/>
      <c r="I970" s="13"/>
      <c r="J970" s="14"/>
      <c r="K970" s="14"/>
      <c r="L970" s="13"/>
    </row>
    <row r="971" spans="1:12" s="1" customFormat="1">
      <c r="A971" s="9"/>
      <c r="B971" s="30"/>
      <c r="C971" s="35"/>
      <c r="D971" s="38"/>
      <c r="E971" s="13"/>
      <c r="F971" s="13"/>
      <c r="G971" s="13"/>
      <c r="H971" s="13"/>
      <c r="I971" s="13"/>
      <c r="J971" s="14"/>
      <c r="K971" s="14"/>
      <c r="L971" s="13"/>
    </row>
    <row r="972" spans="1:12" s="1" customFormat="1">
      <c r="A972" s="9"/>
      <c r="B972" s="30"/>
      <c r="C972" s="35"/>
      <c r="D972" s="38"/>
      <c r="E972" s="13"/>
      <c r="F972" s="13"/>
      <c r="G972" s="13"/>
      <c r="H972" s="13"/>
      <c r="I972" s="13"/>
      <c r="J972" s="14"/>
      <c r="K972" s="14"/>
      <c r="L972" s="13"/>
    </row>
    <row r="973" spans="1:12" s="1" customFormat="1">
      <c r="A973" s="9"/>
      <c r="B973" s="30"/>
      <c r="C973" s="35"/>
      <c r="D973" s="38"/>
      <c r="E973" s="13"/>
      <c r="F973" s="13"/>
      <c r="G973" s="13"/>
      <c r="H973" s="13"/>
      <c r="I973" s="13"/>
      <c r="J973" s="14"/>
      <c r="K973" s="14"/>
      <c r="L973" s="13"/>
    </row>
    <row r="974" spans="1:12" s="1" customFormat="1">
      <c r="A974" s="9"/>
      <c r="B974" s="30"/>
      <c r="C974" s="35"/>
      <c r="D974" s="38"/>
      <c r="E974" s="13"/>
      <c r="F974" s="13"/>
      <c r="G974" s="13"/>
      <c r="H974" s="13"/>
      <c r="I974" s="13"/>
      <c r="J974" s="14"/>
      <c r="K974" s="14"/>
      <c r="L974" s="13"/>
    </row>
    <row r="975" spans="1:12" s="1" customFormat="1">
      <c r="A975" s="9"/>
      <c r="B975" s="30"/>
      <c r="C975" s="35"/>
      <c r="D975" s="38"/>
      <c r="E975" s="13"/>
      <c r="F975" s="13"/>
      <c r="G975" s="13"/>
      <c r="H975" s="13"/>
      <c r="I975" s="13"/>
      <c r="J975" s="14"/>
      <c r="K975" s="14"/>
      <c r="L975" s="13"/>
    </row>
    <row r="976" spans="1:12" s="1" customFormat="1">
      <c r="A976" s="9"/>
      <c r="B976" s="30"/>
      <c r="C976" s="35"/>
      <c r="D976" s="38"/>
      <c r="E976" s="13"/>
      <c r="F976" s="13"/>
      <c r="G976" s="13"/>
      <c r="H976" s="13"/>
      <c r="I976" s="13"/>
      <c r="J976" s="14"/>
      <c r="K976" s="14"/>
      <c r="L976" s="13"/>
    </row>
    <row r="977" spans="1:12" s="1" customFormat="1">
      <c r="A977" s="9"/>
      <c r="B977" s="30"/>
      <c r="C977" s="35"/>
      <c r="D977" s="38"/>
      <c r="E977" s="13"/>
      <c r="F977" s="13"/>
      <c r="G977" s="13"/>
      <c r="H977" s="13"/>
      <c r="I977" s="13"/>
      <c r="J977" s="14"/>
      <c r="K977" s="14"/>
      <c r="L977" s="13"/>
    </row>
    <row r="978" spans="1:12" s="1" customFormat="1">
      <c r="A978" s="9"/>
      <c r="B978" s="30"/>
      <c r="C978" s="35"/>
      <c r="D978" s="38"/>
      <c r="E978" s="13"/>
      <c r="F978" s="13"/>
      <c r="G978" s="13"/>
      <c r="H978" s="13"/>
      <c r="I978" s="13"/>
      <c r="J978" s="14"/>
      <c r="K978" s="14"/>
      <c r="L978" s="13"/>
    </row>
    <row r="979" spans="1:12" s="1" customFormat="1">
      <c r="A979" s="9"/>
      <c r="B979" s="30"/>
      <c r="C979" s="35"/>
      <c r="D979" s="38"/>
      <c r="E979" s="13"/>
      <c r="F979" s="13"/>
      <c r="G979" s="13"/>
      <c r="H979" s="13"/>
      <c r="I979" s="13"/>
      <c r="J979" s="14"/>
      <c r="K979" s="14"/>
      <c r="L979" s="13"/>
    </row>
    <row r="980" spans="1:12" s="1" customFormat="1">
      <c r="A980" s="9"/>
      <c r="B980" s="30"/>
      <c r="C980" s="35"/>
      <c r="D980" s="38"/>
      <c r="E980" s="13"/>
      <c r="F980" s="13"/>
      <c r="G980" s="13"/>
      <c r="H980" s="13"/>
      <c r="I980" s="13"/>
      <c r="J980" s="14"/>
      <c r="K980" s="14"/>
      <c r="L980" s="13"/>
    </row>
    <row r="981" spans="1:12" s="1" customFormat="1">
      <c r="A981" s="9"/>
      <c r="B981" s="30"/>
      <c r="C981" s="35"/>
      <c r="D981" s="38"/>
      <c r="E981" s="13"/>
      <c r="F981" s="13"/>
      <c r="G981" s="13"/>
      <c r="H981" s="13"/>
      <c r="I981" s="13"/>
      <c r="J981" s="14"/>
      <c r="K981" s="14"/>
      <c r="L981" s="13"/>
    </row>
    <row r="982" spans="1:12" s="1" customFormat="1">
      <c r="A982" s="9"/>
      <c r="B982" s="30"/>
      <c r="C982" s="35"/>
      <c r="D982" s="38"/>
      <c r="E982" s="13"/>
      <c r="F982" s="13"/>
      <c r="G982" s="13"/>
      <c r="H982" s="13"/>
      <c r="I982" s="13"/>
      <c r="J982" s="14"/>
      <c r="K982" s="14"/>
      <c r="L982" s="13"/>
    </row>
    <row r="983" spans="1:12" s="1" customFormat="1">
      <c r="A983" s="9"/>
      <c r="B983" s="30"/>
      <c r="C983" s="35"/>
      <c r="D983" s="38"/>
      <c r="E983" s="13"/>
      <c r="F983" s="13"/>
      <c r="G983" s="13"/>
      <c r="H983" s="13"/>
      <c r="I983" s="13"/>
      <c r="J983" s="14"/>
      <c r="K983" s="14"/>
      <c r="L983" s="13"/>
    </row>
    <row r="984" spans="1:12" s="1" customFormat="1">
      <c r="A984" s="9"/>
      <c r="B984" s="30"/>
      <c r="C984" s="35"/>
      <c r="D984" s="38"/>
      <c r="E984" s="13"/>
      <c r="F984" s="13"/>
      <c r="G984" s="13"/>
      <c r="H984" s="13"/>
      <c r="I984" s="13"/>
      <c r="J984" s="14"/>
      <c r="K984" s="14"/>
      <c r="L984" s="13"/>
    </row>
    <row r="985" spans="1:12" s="1" customFormat="1">
      <c r="A985" s="9"/>
      <c r="B985" s="30"/>
      <c r="C985" s="35"/>
      <c r="D985" s="38"/>
      <c r="E985" s="13"/>
      <c r="F985" s="13"/>
      <c r="G985" s="13"/>
      <c r="H985" s="13"/>
      <c r="I985" s="13"/>
      <c r="J985" s="14"/>
      <c r="K985" s="14"/>
      <c r="L985" s="13"/>
    </row>
    <row r="986" spans="1:12" s="1" customFormat="1">
      <c r="A986" s="9"/>
      <c r="B986" s="30"/>
      <c r="C986" s="35"/>
      <c r="D986" s="38"/>
      <c r="E986" s="13"/>
      <c r="F986" s="13"/>
      <c r="G986" s="13"/>
      <c r="H986" s="13"/>
      <c r="I986" s="13"/>
      <c r="J986" s="14"/>
      <c r="K986" s="14"/>
      <c r="L986" s="13"/>
    </row>
    <row r="987" spans="1:12" s="1" customFormat="1">
      <c r="A987" s="9"/>
      <c r="B987" s="30"/>
      <c r="C987" s="35"/>
      <c r="D987" s="38"/>
      <c r="E987" s="13"/>
      <c r="F987" s="13"/>
      <c r="G987" s="13"/>
      <c r="H987" s="13"/>
      <c r="I987" s="13"/>
      <c r="J987" s="14"/>
      <c r="K987" s="14"/>
      <c r="L987" s="13"/>
    </row>
    <row r="988" spans="1:12" s="1" customFormat="1">
      <c r="A988" s="9"/>
      <c r="B988" s="30"/>
      <c r="C988" s="35"/>
      <c r="D988" s="38"/>
      <c r="E988" s="13"/>
      <c r="F988" s="13"/>
      <c r="G988" s="13"/>
      <c r="H988" s="13"/>
      <c r="I988" s="13"/>
      <c r="J988" s="14"/>
      <c r="K988" s="14"/>
      <c r="L988" s="13"/>
    </row>
    <row r="989" spans="1:12" s="1" customFormat="1">
      <c r="A989" s="9"/>
      <c r="B989" s="30"/>
      <c r="C989" s="35"/>
      <c r="D989" s="38"/>
      <c r="E989" s="13"/>
      <c r="F989" s="13"/>
      <c r="G989" s="13"/>
      <c r="H989" s="13"/>
      <c r="I989" s="13"/>
      <c r="J989" s="14"/>
      <c r="K989" s="14"/>
      <c r="L989" s="13"/>
    </row>
    <row r="990" spans="1:12" s="1" customFormat="1">
      <c r="A990" s="9"/>
      <c r="B990" s="30"/>
      <c r="C990" s="35"/>
      <c r="D990" s="38"/>
      <c r="E990" s="13"/>
      <c r="F990" s="13"/>
      <c r="G990" s="13"/>
      <c r="H990" s="13"/>
      <c r="I990" s="13"/>
      <c r="J990" s="14"/>
      <c r="K990" s="14"/>
      <c r="L990" s="13"/>
    </row>
    <row r="991" spans="1:12" s="1" customFormat="1">
      <c r="A991" s="9"/>
      <c r="B991" s="30"/>
      <c r="C991" s="35"/>
      <c r="D991" s="38"/>
      <c r="E991" s="13"/>
      <c r="F991" s="13"/>
      <c r="G991" s="13"/>
      <c r="H991" s="13"/>
      <c r="I991" s="13"/>
      <c r="J991" s="14"/>
      <c r="K991" s="14"/>
      <c r="L991" s="13"/>
    </row>
    <row r="992" spans="1:12" s="1" customFormat="1">
      <c r="A992" s="9"/>
      <c r="B992" s="30"/>
      <c r="C992" s="35"/>
      <c r="D992" s="38"/>
      <c r="E992" s="13"/>
      <c r="F992" s="13"/>
      <c r="G992" s="13"/>
      <c r="H992" s="13"/>
      <c r="I992" s="13"/>
      <c r="J992" s="14"/>
      <c r="K992" s="14"/>
      <c r="L992" s="13"/>
    </row>
    <row r="993" spans="1:12" s="1" customFormat="1">
      <c r="A993" s="9"/>
      <c r="B993" s="30"/>
      <c r="C993" s="35"/>
      <c r="D993" s="38"/>
      <c r="E993" s="13"/>
      <c r="F993" s="13"/>
      <c r="G993" s="13"/>
      <c r="H993" s="13"/>
      <c r="I993" s="13"/>
      <c r="J993" s="14"/>
      <c r="K993" s="14"/>
      <c r="L993" s="13"/>
    </row>
    <row r="994" spans="1:12" s="1" customFormat="1">
      <c r="A994" s="9"/>
      <c r="B994" s="30"/>
      <c r="C994" s="35"/>
      <c r="D994" s="38"/>
      <c r="E994" s="13"/>
      <c r="F994" s="13"/>
      <c r="G994" s="13"/>
      <c r="H994" s="13"/>
      <c r="I994" s="13"/>
      <c r="J994" s="14"/>
      <c r="K994" s="14"/>
      <c r="L994" s="13"/>
    </row>
    <row r="995" spans="1:12" s="1" customFormat="1">
      <c r="A995" s="9"/>
      <c r="B995" s="30"/>
      <c r="C995" s="35"/>
      <c r="D995" s="38"/>
      <c r="E995" s="13"/>
      <c r="F995" s="13"/>
      <c r="G995" s="13"/>
      <c r="H995" s="13"/>
      <c r="I995" s="13"/>
      <c r="J995" s="14"/>
      <c r="K995" s="14"/>
      <c r="L995" s="13"/>
    </row>
    <row r="996" spans="1:12" s="1" customFormat="1">
      <c r="A996" s="9"/>
      <c r="B996" s="30"/>
      <c r="C996" s="35"/>
      <c r="D996" s="38"/>
      <c r="E996" s="13"/>
      <c r="F996" s="13"/>
      <c r="G996" s="13"/>
      <c r="H996" s="13"/>
      <c r="I996" s="13"/>
      <c r="J996" s="14"/>
      <c r="K996" s="14"/>
      <c r="L996" s="13"/>
    </row>
    <row r="997" spans="1:12" s="1" customFormat="1">
      <c r="A997" s="9"/>
      <c r="B997" s="30"/>
      <c r="C997" s="35"/>
      <c r="D997" s="38"/>
      <c r="E997" s="13"/>
      <c r="F997" s="13"/>
      <c r="G997" s="13"/>
      <c r="H997" s="13"/>
      <c r="I997" s="13"/>
      <c r="J997" s="14"/>
      <c r="K997" s="14"/>
      <c r="L997" s="13"/>
    </row>
    <row r="998" spans="1:12" s="1" customFormat="1">
      <c r="A998" s="9"/>
      <c r="B998" s="30"/>
      <c r="C998" s="35"/>
      <c r="D998" s="38"/>
      <c r="E998" s="13"/>
      <c r="F998" s="13"/>
      <c r="G998" s="13"/>
      <c r="H998" s="13"/>
      <c r="I998" s="13"/>
      <c r="J998" s="14"/>
      <c r="K998" s="14"/>
      <c r="L998" s="13"/>
    </row>
    <row r="999" spans="1:12" s="1" customFormat="1">
      <c r="A999" s="9"/>
      <c r="B999" s="30"/>
      <c r="C999" s="35"/>
      <c r="D999" s="38"/>
      <c r="E999" s="13"/>
      <c r="F999" s="13"/>
      <c r="G999" s="13"/>
      <c r="H999" s="13"/>
      <c r="I999" s="13"/>
      <c r="J999" s="14"/>
      <c r="K999" s="14"/>
      <c r="L999" s="13"/>
    </row>
    <row r="1000" spans="1:12" s="1" customFormat="1">
      <c r="A1000" s="9"/>
      <c r="B1000" s="30"/>
      <c r="C1000" s="35"/>
      <c r="D1000" s="38"/>
      <c r="E1000" s="13"/>
      <c r="F1000" s="13"/>
      <c r="G1000" s="13"/>
      <c r="H1000" s="13"/>
      <c r="I1000" s="13"/>
      <c r="J1000" s="14"/>
      <c r="K1000" s="14"/>
      <c r="L1000" s="13"/>
    </row>
    <row r="1001" spans="1:12" s="1" customFormat="1">
      <c r="A1001" s="9"/>
      <c r="B1001" s="30"/>
      <c r="C1001" s="35"/>
      <c r="D1001" s="38"/>
      <c r="E1001" s="13"/>
      <c r="F1001" s="13"/>
      <c r="G1001" s="13"/>
      <c r="H1001" s="13"/>
      <c r="I1001" s="13"/>
      <c r="J1001" s="14"/>
      <c r="K1001" s="14"/>
      <c r="L1001" s="13"/>
    </row>
    <row r="1002" spans="1:12" s="1" customFormat="1">
      <c r="A1002" s="9"/>
      <c r="B1002" s="30"/>
      <c r="C1002" s="35"/>
      <c r="D1002" s="38"/>
      <c r="E1002" s="13"/>
      <c r="F1002" s="13"/>
      <c r="G1002" s="13"/>
      <c r="H1002" s="13"/>
      <c r="I1002" s="13"/>
      <c r="J1002" s="14"/>
      <c r="K1002" s="14"/>
      <c r="L1002" s="13"/>
    </row>
    <row r="1003" spans="1:12" s="1" customFormat="1">
      <c r="A1003" s="9"/>
      <c r="B1003" s="30"/>
      <c r="C1003" s="35"/>
      <c r="D1003" s="38"/>
      <c r="E1003" s="13"/>
      <c r="F1003" s="13"/>
      <c r="G1003" s="13"/>
      <c r="H1003" s="13"/>
      <c r="I1003" s="13"/>
      <c r="J1003" s="14"/>
      <c r="K1003" s="14"/>
      <c r="L1003" s="13"/>
    </row>
    <row r="1004" spans="1:12" s="1" customFormat="1">
      <c r="A1004" s="9"/>
      <c r="B1004" s="30"/>
      <c r="C1004" s="35"/>
      <c r="D1004" s="38"/>
      <c r="E1004" s="13"/>
      <c r="F1004" s="13"/>
      <c r="G1004" s="13"/>
      <c r="H1004" s="13"/>
      <c r="I1004" s="13"/>
      <c r="J1004" s="14"/>
      <c r="K1004" s="14"/>
      <c r="L1004" s="13"/>
    </row>
    <row r="1005" spans="1:12" s="1" customFormat="1">
      <c r="A1005" s="9"/>
      <c r="B1005" s="30"/>
      <c r="C1005" s="35"/>
      <c r="D1005" s="38"/>
      <c r="E1005" s="13"/>
      <c r="F1005" s="13"/>
      <c r="G1005" s="13"/>
      <c r="H1005" s="13"/>
      <c r="I1005" s="13"/>
      <c r="J1005" s="14"/>
      <c r="K1005" s="14"/>
      <c r="L1005" s="13"/>
    </row>
    <row r="1006" spans="1:12" s="1" customFormat="1">
      <c r="A1006" s="9"/>
      <c r="B1006" s="30"/>
      <c r="C1006" s="35"/>
      <c r="D1006" s="38"/>
      <c r="E1006" s="13"/>
      <c r="F1006" s="13"/>
      <c r="G1006" s="13"/>
      <c r="H1006" s="13"/>
      <c r="I1006" s="13"/>
      <c r="J1006" s="14"/>
      <c r="K1006" s="14"/>
      <c r="L1006" s="13"/>
    </row>
    <row r="1007" spans="1:12" s="1" customFormat="1">
      <c r="A1007" s="9"/>
      <c r="B1007" s="30"/>
      <c r="C1007" s="35"/>
      <c r="D1007" s="38"/>
      <c r="E1007" s="13"/>
      <c r="F1007" s="13"/>
      <c r="G1007" s="13"/>
      <c r="H1007" s="13"/>
      <c r="I1007" s="13"/>
      <c r="J1007" s="14"/>
      <c r="K1007" s="14"/>
      <c r="L1007" s="13"/>
    </row>
    <row r="1008" spans="1:12" s="1" customFormat="1">
      <c r="A1008" s="9"/>
      <c r="B1008" s="30"/>
      <c r="C1008" s="35"/>
      <c r="D1008" s="38"/>
      <c r="E1008" s="13"/>
      <c r="F1008" s="13"/>
      <c r="G1008" s="13"/>
      <c r="H1008" s="13"/>
      <c r="I1008" s="13"/>
      <c r="J1008" s="14"/>
      <c r="K1008" s="14"/>
      <c r="L1008" s="13"/>
    </row>
    <row r="1009" spans="1:12" s="1" customFormat="1">
      <c r="A1009" s="9"/>
      <c r="B1009" s="30"/>
      <c r="C1009" s="35"/>
      <c r="D1009" s="38"/>
      <c r="E1009" s="13"/>
      <c r="F1009" s="13"/>
      <c r="G1009" s="13"/>
      <c r="H1009" s="13"/>
      <c r="I1009" s="13"/>
      <c r="J1009" s="14"/>
      <c r="K1009" s="14"/>
      <c r="L1009" s="13"/>
    </row>
    <row r="1010" spans="1:12" s="1" customFormat="1">
      <c r="A1010" s="9"/>
      <c r="B1010" s="30"/>
      <c r="C1010" s="35"/>
      <c r="D1010" s="38"/>
      <c r="E1010" s="13"/>
      <c r="F1010" s="13"/>
      <c r="G1010" s="13"/>
      <c r="H1010" s="13"/>
      <c r="I1010" s="13"/>
      <c r="J1010" s="14"/>
      <c r="K1010" s="14"/>
      <c r="L1010" s="13"/>
    </row>
    <row r="1011" spans="1:12" s="1" customFormat="1">
      <c r="A1011" s="9"/>
      <c r="B1011" s="30"/>
      <c r="C1011" s="35"/>
      <c r="D1011" s="38"/>
      <c r="E1011" s="13"/>
      <c r="F1011" s="13"/>
      <c r="G1011" s="13"/>
      <c r="H1011" s="13"/>
      <c r="I1011" s="13"/>
      <c r="J1011" s="14"/>
      <c r="K1011" s="14"/>
      <c r="L1011" s="13"/>
    </row>
    <row r="1012" spans="1:12" s="1" customFormat="1">
      <c r="A1012" s="9"/>
      <c r="B1012" s="30"/>
      <c r="C1012" s="35"/>
      <c r="D1012" s="38"/>
      <c r="E1012" s="13"/>
      <c r="F1012" s="13"/>
      <c r="G1012" s="13"/>
      <c r="H1012" s="13"/>
      <c r="I1012" s="13"/>
      <c r="J1012" s="14"/>
      <c r="K1012" s="14"/>
      <c r="L1012" s="13"/>
    </row>
    <row r="1013" spans="1:12" s="1" customFormat="1">
      <c r="A1013" s="9"/>
      <c r="B1013" s="30"/>
      <c r="C1013" s="35"/>
      <c r="D1013" s="38"/>
      <c r="E1013" s="13"/>
      <c r="F1013" s="13"/>
      <c r="G1013" s="13"/>
      <c r="H1013" s="13"/>
      <c r="I1013" s="13"/>
      <c r="J1013" s="14"/>
      <c r="K1013" s="14"/>
      <c r="L1013" s="13"/>
    </row>
    <row r="1014" spans="1:12" s="1" customFormat="1">
      <c r="A1014" s="9"/>
      <c r="B1014" s="30"/>
      <c r="C1014" s="35"/>
      <c r="D1014" s="38"/>
      <c r="E1014" s="13"/>
      <c r="F1014" s="13"/>
      <c r="G1014" s="13"/>
      <c r="H1014" s="13"/>
      <c r="I1014" s="13"/>
      <c r="J1014" s="14"/>
      <c r="K1014" s="14"/>
      <c r="L1014" s="13"/>
    </row>
    <row r="1015" spans="1:12" s="1" customFormat="1">
      <c r="A1015" s="9"/>
      <c r="B1015" s="30"/>
      <c r="C1015" s="35"/>
      <c r="D1015" s="38"/>
      <c r="E1015" s="13"/>
      <c r="F1015" s="13"/>
      <c r="G1015" s="13"/>
      <c r="H1015" s="13"/>
      <c r="I1015" s="13"/>
      <c r="J1015" s="14"/>
      <c r="K1015" s="14"/>
      <c r="L1015" s="13"/>
    </row>
    <row r="1016" spans="1:12" s="1" customFormat="1">
      <c r="A1016" s="9"/>
      <c r="B1016" s="30"/>
      <c r="C1016" s="35"/>
      <c r="D1016" s="38"/>
      <c r="E1016" s="13"/>
      <c r="F1016" s="13"/>
      <c r="G1016" s="13"/>
      <c r="H1016" s="13"/>
      <c r="I1016" s="13"/>
      <c r="J1016" s="14"/>
      <c r="K1016" s="14"/>
      <c r="L1016" s="13"/>
    </row>
    <row r="1017" spans="1:12" s="1" customFormat="1">
      <c r="A1017" s="9"/>
      <c r="B1017" s="30"/>
      <c r="C1017" s="35"/>
      <c r="D1017" s="38"/>
      <c r="E1017" s="13"/>
      <c r="F1017" s="13"/>
      <c r="G1017" s="13"/>
      <c r="H1017" s="13"/>
      <c r="I1017" s="13"/>
      <c r="J1017" s="14"/>
      <c r="K1017" s="14"/>
      <c r="L1017" s="13"/>
    </row>
    <row r="1018" spans="1:12" s="1" customFormat="1">
      <c r="A1018" s="9"/>
      <c r="B1018" s="30"/>
      <c r="C1018" s="35"/>
      <c r="D1018" s="38"/>
      <c r="E1018" s="13"/>
      <c r="F1018" s="13"/>
      <c r="G1018" s="13"/>
      <c r="H1018" s="13"/>
      <c r="I1018" s="13"/>
      <c r="J1018" s="14"/>
      <c r="K1018" s="14"/>
      <c r="L1018" s="13"/>
    </row>
    <row r="1019" spans="1:12" s="1" customFormat="1">
      <c r="A1019" s="9"/>
      <c r="B1019" s="30"/>
      <c r="C1019" s="35"/>
      <c r="D1019" s="38"/>
      <c r="E1019" s="13"/>
      <c r="F1019" s="13"/>
      <c r="G1019" s="13"/>
      <c r="H1019" s="13"/>
      <c r="I1019" s="13"/>
      <c r="J1019" s="14"/>
      <c r="K1019" s="14"/>
      <c r="L1019" s="13"/>
    </row>
    <row r="1020" spans="1:12" s="1" customFormat="1">
      <c r="A1020" s="9"/>
      <c r="B1020" s="30"/>
      <c r="C1020" s="35"/>
      <c r="D1020" s="38"/>
      <c r="E1020" s="13"/>
      <c r="F1020" s="13"/>
      <c r="G1020" s="13"/>
      <c r="H1020" s="13"/>
      <c r="I1020" s="13"/>
      <c r="J1020" s="14"/>
      <c r="K1020" s="14"/>
      <c r="L1020" s="13"/>
    </row>
    <row r="1021" spans="1:12" s="1" customFormat="1">
      <c r="A1021" s="9"/>
      <c r="B1021" s="30"/>
      <c r="C1021" s="35"/>
      <c r="D1021" s="38"/>
      <c r="E1021" s="13"/>
      <c r="F1021" s="13"/>
      <c r="G1021" s="13"/>
      <c r="H1021" s="13"/>
      <c r="I1021" s="13"/>
      <c r="J1021" s="14"/>
      <c r="K1021" s="14"/>
      <c r="L1021" s="13"/>
    </row>
    <row r="1022" spans="1:12" s="1" customFormat="1">
      <c r="A1022" s="9"/>
      <c r="B1022" s="30"/>
      <c r="C1022" s="35"/>
      <c r="D1022" s="38"/>
      <c r="E1022" s="13"/>
      <c r="F1022" s="13"/>
      <c r="G1022" s="13"/>
      <c r="H1022" s="13"/>
      <c r="I1022" s="13"/>
      <c r="J1022" s="14"/>
      <c r="K1022" s="14"/>
      <c r="L1022" s="13"/>
    </row>
    <row r="1023" spans="1:12" s="1" customFormat="1">
      <c r="A1023" s="9"/>
      <c r="B1023" s="30"/>
      <c r="C1023" s="35"/>
      <c r="D1023" s="38"/>
      <c r="E1023" s="13"/>
      <c r="F1023" s="13"/>
      <c r="G1023" s="13"/>
      <c r="H1023" s="13"/>
      <c r="I1023" s="13"/>
      <c r="J1023" s="14"/>
      <c r="K1023" s="14"/>
      <c r="L1023" s="13"/>
    </row>
    <row r="1024" spans="1:12" s="1" customFormat="1">
      <c r="A1024" s="9"/>
      <c r="B1024" s="30"/>
      <c r="C1024" s="35"/>
      <c r="D1024" s="38"/>
      <c r="E1024" s="13"/>
      <c r="F1024" s="13"/>
      <c r="G1024" s="13"/>
      <c r="H1024" s="13"/>
      <c r="I1024" s="13"/>
      <c r="J1024" s="14"/>
      <c r="K1024" s="14"/>
      <c r="L1024" s="13"/>
    </row>
    <row r="1025" spans="1:12" s="1" customFormat="1">
      <c r="A1025" s="9"/>
      <c r="B1025" s="30"/>
      <c r="C1025" s="35"/>
      <c r="D1025" s="38"/>
      <c r="E1025" s="13"/>
      <c r="F1025" s="13"/>
      <c r="G1025" s="13"/>
      <c r="H1025" s="13"/>
      <c r="I1025" s="13"/>
      <c r="J1025" s="14"/>
      <c r="K1025" s="14"/>
      <c r="L1025" s="13"/>
    </row>
    <row r="1026" spans="1:12" s="1" customFormat="1">
      <c r="A1026" s="9"/>
      <c r="B1026" s="30"/>
      <c r="C1026" s="35"/>
      <c r="D1026" s="38"/>
      <c r="E1026" s="13"/>
      <c r="F1026" s="13"/>
      <c r="G1026" s="13"/>
      <c r="H1026" s="13"/>
      <c r="I1026" s="13"/>
      <c r="J1026" s="14"/>
      <c r="K1026" s="14"/>
      <c r="L1026" s="13"/>
    </row>
    <row r="1027" spans="1:12" s="1" customFormat="1">
      <c r="A1027" s="9"/>
      <c r="B1027" s="30"/>
      <c r="C1027" s="35"/>
      <c r="D1027" s="38"/>
      <c r="E1027" s="13"/>
      <c r="F1027" s="13"/>
      <c r="G1027" s="13"/>
      <c r="H1027" s="13"/>
      <c r="I1027" s="13"/>
      <c r="J1027" s="14"/>
      <c r="K1027" s="14"/>
      <c r="L1027" s="13"/>
    </row>
    <row r="1028" spans="1:12" s="1" customFormat="1">
      <c r="A1028" s="9"/>
      <c r="B1028" s="30"/>
      <c r="C1028" s="35"/>
      <c r="D1028" s="38"/>
      <c r="E1028" s="13"/>
      <c r="F1028" s="13"/>
      <c r="G1028" s="13"/>
      <c r="H1028" s="13"/>
      <c r="I1028" s="13"/>
      <c r="J1028" s="14"/>
      <c r="K1028" s="14"/>
      <c r="L1028" s="13"/>
    </row>
    <row r="1029" spans="1:12" s="1" customFormat="1">
      <c r="A1029" s="9"/>
      <c r="B1029" s="30"/>
      <c r="C1029" s="35"/>
      <c r="D1029" s="38"/>
      <c r="E1029" s="13"/>
      <c r="F1029" s="13"/>
      <c r="G1029" s="13"/>
      <c r="H1029" s="13"/>
      <c r="I1029" s="13"/>
      <c r="J1029" s="14"/>
      <c r="K1029" s="14"/>
      <c r="L1029" s="13"/>
    </row>
    <row r="1030" spans="1:12" s="1" customFormat="1">
      <c r="A1030" s="9"/>
      <c r="B1030" s="30"/>
      <c r="C1030" s="35"/>
      <c r="D1030" s="38"/>
      <c r="E1030" s="13"/>
      <c r="F1030" s="13"/>
      <c r="G1030" s="13"/>
      <c r="H1030" s="13"/>
      <c r="I1030" s="13"/>
      <c r="J1030" s="14"/>
      <c r="K1030" s="14"/>
      <c r="L1030" s="13"/>
    </row>
    <row r="1031" spans="1:12" s="1" customFormat="1">
      <c r="A1031" s="9"/>
      <c r="B1031" s="30"/>
      <c r="C1031" s="35"/>
      <c r="D1031" s="38"/>
      <c r="E1031" s="13"/>
      <c r="F1031" s="13"/>
      <c r="G1031" s="13"/>
      <c r="H1031" s="13"/>
      <c r="I1031" s="13"/>
      <c r="J1031" s="14"/>
      <c r="K1031" s="14"/>
      <c r="L1031" s="13"/>
    </row>
    <row r="1032" spans="1:12" s="1" customFormat="1">
      <c r="A1032" s="9"/>
      <c r="B1032" s="30"/>
      <c r="C1032" s="35"/>
      <c r="D1032" s="38"/>
      <c r="E1032" s="13"/>
      <c r="F1032" s="13"/>
      <c r="G1032" s="13"/>
      <c r="H1032" s="13"/>
      <c r="I1032" s="13"/>
      <c r="J1032" s="14"/>
      <c r="K1032" s="14"/>
      <c r="L1032" s="13"/>
    </row>
    <row r="1033" spans="1:12" s="1" customFormat="1">
      <c r="A1033" s="9"/>
      <c r="B1033" s="30"/>
      <c r="C1033" s="35"/>
      <c r="D1033" s="38"/>
      <c r="E1033" s="13"/>
      <c r="F1033" s="13"/>
      <c r="G1033" s="13"/>
      <c r="H1033" s="13"/>
      <c r="I1033" s="13"/>
      <c r="J1033" s="14"/>
      <c r="K1033" s="14"/>
      <c r="L1033" s="13"/>
    </row>
    <row r="1034" spans="1:12" s="1" customFormat="1">
      <c r="A1034" s="9"/>
      <c r="B1034" s="30"/>
      <c r="C1034" s="35"/>
      <c r="D1034" s="38"/>
      <c r="E1034" s="13"/>
      <c r="F1034" s="13"/>
      <c r="G1034" s="13"/>
      <c r="H1034" s="13"/>
      <c r="I1034" s="13"/>
      <c r="J1034" s="14"/>
      <c r="K1034" s="14"/>
      <c r="L1034" s="13"/>
    </row>
    <row r="1035" spans="1:12" s="1" customFormat="1">
      <c r="A1035" s="9"/>
      <c r="B1035" s="30"/>
      <c r="C1035" s="35"/>
      <c r="D1035" s="38"/>
      <c r="E1035" s="13"/>
      <c r="F1035" s="13"/>
      <c r="G1035" s="13"/>
      <c r="H1035" s="13"/>
      <c r="I1035" s="13"/>
      <c r="J1035" s="14"/>
      <c r="K1035" s="14"/>
      <c r="L1035" s="13"/>
    </row>
    <row r="1036" spans="1:12" s="1" customFormat="1">
      <c r="A1036" s="9"/>
      <c r="B1036" s="30"/>
      <c r="C1036" s="35"/>
      <c r="D1036" s="38"/>
      <c r="E1036" s="13"/>
      <c r="F1036" s="13"/>
      <c r="G1036" s="13"/>
      <c r="H1036" s="13"/>
      <c r="I1036" s="13"/>
      <c r="J1036" s="14"/>
      <c r="K1036" s="14"/>
      <c r="L1036" s="13"/>
    </row>
    <row r="1037" spans="1:12" s="1" customFormat="1">
      <c r="A1037" s="9"/>
      <c r="B1037" s="30"/>
      <c r="C1037" s="35"/>
      <c r="D1037" s="38"/>
      <c r="E1037" s="13"/>
      <c r="F1037" s="13"/>
      <c r="G1037" s="13"/>
      <c r="H1037" s="13"/>
      <c r="I1037" s="13"/>
      <c r="J1037" s="14"/>
      <c r="K1037" s="14"/>
      <c r="L1037" s="13"/>
    </row>
    <row r="1038" spans="1:12" s="1" customFormat="1">
      <c r="A1038" s="9"/>
      <c r="B1038" s="30"/>
      <c r="C1038" s="35"/>
      <c r="D1038" s="38"/>
      <c r="E1038" s="13"/>
      <c r="F1038" s="13"/>
      <c r="G1038" s="13"/>
      <c r="H1038" s="13"/>
      <c r="I1038" s="13"/>
      <c r="J1038" s="14"/>
      <c r="K1038" s="14"/>
      <c r="L1038" s="13"/>
    </row>
    <row r="1039" spans="1:12" s="1" customFormat="1">
      <c r="A1039" s="9"/>
      <c r="B1039" s="30"/>
      <c r="C1039" s="35"/>
      <c r="D1039" s="38"/>
      <c r="E1039" s="13"/>
      <c r="F1039" s="13"/>
      <c r="G1039" s="13"/>
      <c r="H1039" s="13"/>
      <c r="I1039" s="13"/>
      <c r="J1039" s="14"/>
      <c r="K1039" s="14"/>
      <c r="L1039" s="13"/>
    </row>
    <row r="1040" spans="1:12" s="1" customFormat="1">
      <c r="A1040" s="9"/>
      <c r="B1040" s="30"/>
      <c r="C1040" s="35"/>
      <c r="D1040" s="38"/>
      <c r="E1040" s="13"/>
      <c r="F1040" s="13"/>
      <c r="G1040" s="13"/>
      <c r="H1040" s="13"/>
      <c r="I1040" s="13"/>
      <c r="J1040" s="14"/>
      <c r="K1040" s="14"/>
      <c r="L1040" s="13"/>
    </row>
    <row r="1041" spans="1:12" s="1" customFormat="1">
      <c r="A1041" s="9"/>
      <c r="B1041" s="30"/>
      <c r="C1041" s="35"/>
      <c r="D1041" s="38"/>
      <c r="E1041" s="13"/>
      <c r="F1041" s="13"/>
      <c r="G1041" s="13"/>
      <c r="H1041" s="13"/>
      <c r="I1041" s="13"/>
      <c r="J1041" s="14"/>
      <c r="K1041" s="14"/>
      <c r="L1041" s="13"/>
    </row>
    <row r="1042" spans="1:12" s="1" customFormat="1">
      <c r="A1042" s="9"/>
      <c r="B1042" s="30"/>
      <c r="C1042" s="35"/>
      <c r="D1042" s="38"/>
      <c r="E1042" s="13"/>
      <c r="F1042" s="13"/>
      <c r="G1042" s="13"/>
      <c r="H1042" s="13"/>
      <c r="I1042" s="13"/>
      <c r="J1042" s="14"/>
      <c r="K1042" s="14"/>
      <c r="L1042" s="13"/>
    </row>
    <row r="1043" spans="1:12" s="1" customFormat="1">
      <c r="A1043" s="9"/>
      <c r="B1043" s="30"/>
      <c r="C1043" s="35"/>
      <c r="D1043" s="38"/>
      <c r="E1043" s="13"/>
      <c r="F1043" s="13"/>
      <c r="G1043" s="13"/>
      <c r="H1043" s="13"/>
      <c r="I1043" s="13"/>
      <c r="J1043" s="14"/>
      <c r="K1043" s="14"/>
      <c r="L1043" s="13"/>
    </row>
    <row r="1044" spans="1:12" s="1" customFormat="1">
      <c r="A1044" s="9"/>
      <c r="B1044" s="30"/>
      <c r="C1044" s="35"/>
      <c r="D1044" s="38"/>
      <c r="E1044" s="13"/>
      <c r="F1044" s="13"/>
      <c r="G1044" s="13"/>
      <c r="H1044" s="13"/>
      <c r="I1044" s="13"/>
      <c r="J1044" s="14"/>
      <c r="K1044" s="14"/>
      <c r="L1044" s="13"/>
    </row>
    <row r="1045" spans="1:12" s="1" customFormat="1">
      <c r="A1045" s="9"/>
      <c r="B1045" s="30"/>
      <c r="C1045" s="35"/>
      <c r="D1045" s="38"/>
      <c r="E1045" s="13"/>
      <c r="F1045" s="13"/>
      <c r="G1045" s="13"/>
      <c r="H1045" s="13"/>
      <c r="I1045" s="13"/>
      <c r="J1045" s="14"/>
      <c r="K1045" s="14"/>
      <c r="L1045" s="13"/>
    </row>
    <row r="1046" spans="1:12" s="1" customFormat="1">
      <c r="A1046" s="9"/>
      <c r="B1046" s="30"/>
      <c r="C1046" s="35"/>
      <c r="D1046" s="38"/>
      <c r="E1046" s="13"/>
      <c r="F1046" s="13"/>
      <c r="G1046" s="13"/>
      <c r="H1046" s="13"/>
      <c r="I1046" s="13"/>
      <c r="J1046" s="14"/>
      <c r="K1046" s="14"/>
      <c r="L1046" s="13"/>
    </row>
    <row r="1047" spans="1:12" s="1" customFormat="1">
      <c r="A1047" s="9"/>
      <c r="B1047" s="30"/>
      <c r="C1047" s="35"/>
      <c r="D1047" s="38"/>
      <c r="E1047" s="13"/>
      <c r="F1047" s="13"/>
      <c r="G1047" s="13"/>
      <c r="H1047" s="13"/>
      <c r="I1047" s="13"/>
      <c r="J1047" s="14"/>
      <c r="K1047" s="14"/>
      <c r="L1047" s="13"/>
    </row>
    <row r="1048" spans="1:12" s="1" customFormat="1">
      <c r="A1048" s="9"/>
      <c r="B1048" s="30"/>
      <c r="C1048" s="35"/>
      <c r="D1048" s="38"/>
      <c r="E1048" s="13"/>
      <c r="F1048" s="13"/>
      <c r="G1048" s="13"/>
      <c r="H1048" s="13"/>
      <c r="I1048" s="13"/>
      <c r="J1048" s="14"/>
      <c r="K1048" s="14"/>
      <c r="L1048" s="13"/>
    </row>
    <row r="1049" spans="1:12" s="1" customFormat="1">
      <c r="A1049" s="9"/>
      <c r="B1049" s="30"/>
      <c r="C1049" s="35"/>
      <c r="D1049" s="38"/>
      <c r="E1049" s="13"/>
      <c r="F1049" s="13"/>
      <c r="G1049" s="13"/>
      <c r="H1049" s="13"/>
      <c r="I1049" s="13"/>
      <c r="J1049" s="14"/>
      <c r="K1049" s="14"/>
      <c r="L1049" s="13"/>
    </row>
    <row r="1050" spans="1:12" s="1" customFormat="1">
      <c r="A1050" s="9"/>
      <c r="B1050" s="30"/>
      <c r="C1050" s="35"/>
      <c r="D1050" s="38"/>
      <c r="E1050" s="13"/>
      <c r="F1050" s="13"/>
      <c r="G1050" s="13"/>
      <c r="H1050" s="13"/>
      <c r="I1050" s="13"/>
      <c r="J1050" s="14"/>
      <c r="K1050" s="14"/>
      <c r="L1050" s="13"/>
    </row>
    <row r="1051" spans="1:12" s="1" customFormat="1">
      <c r="A1051" s="9"/>
      <c r="B1051" s="30"/>
      <c r="C1051" s="35"/>
      <c r="D1051" s="38"/>
      <c r="E1051" s="13"/>
      <c r="F1051" s="13"/>
      <c r="G1051" s="13"/>
      <c r="H1051" s="13"/>
      <c r="I1051" s="13"/>
      <c r="J1051" s="14"/>
      <c r="K1051" s="14"/>
      <c r="L1051" s="13"/>
    </row>
    <row r="1052" spans="1:12" s="1" customFormat="1">
      <c r="A1052" s="9"/>
      <c r="B1052" s="30"/>
      <c r="C1052" s="35"/>
      <c r="D1052" s="38"/>
      <c r="E1052" s="13"/>
      <c r="F1052" s="13"/>
      <c r="G1052" s="13"/>
      <c r="H1052" s="13"/>
      <c r="I1052" s="13"/>
      <c r="J1052" s="14"/>
      <c r="K1052" s="14"/>
      <c r="L1052" s="13"/>
    </row>
    <row r="1053" spans="1:12" s="1" customFormat="1">
      <c r="A1053" s="9"/>
      <c r="B1053" s="30"/>
      <c r="C1053" s="35"/>
      <c r="D1053" s="38"/>
      <c r="E1053" s="13"/>
      <c r="F1053" s="13"/>
      <c r="G1053" s="13"/>
      <c r="H1053" s="13"/>
      <c r="I1053" s="13"/>
      <c r="J1053" s="14"/>
      <c r="K1053" s="14"/>
      <c r="L1053" s="13"/>
    </row>
    <row r="1054" spans="1:12" s="1" customFormat="1">
      <c r="A1054" s="9"/>
      <c r="B1054" s="30"/>
      <c r="C1054" s="35"/>
      <c r="D1054" s="38"/>
      <c r="E1054" s="13"/>
      <c r="F1054" s="13"/>
      <c r="G1054" s="13"/>
      <c r="H1054" s="13"/>
      <c r="I1054" s="13"/>
      <c r="J1054" s="14"/>
      <c r="K1054" s="14"/>
      <c r="L1054" s="13"/>
    </row>
    <row r="1055" spans="1:12" s="1" customFormat="1">
      <c r="A1055" s="9"/>
      <c r="B1055" s="30"/>
      <c r="C1055" s="35"/>
      <c r="D1055" s="38"/>
      <c r="E1055" s="13"/>
      <c r="F1055" s="13"/>
      <c r="G1055" s="13"/>
      <c r="H1055" s="13"/>
      <c r="I1055" s="13"/>
      <c r="J1055" s="14"/>
      <c r="K1055" s="14"/>
      <c r="L1055" s="13"/>
    </row>
    <row r="1056" spans="1:12" s="1" customFormat="1">
      <c r="A1056" s="9"/>
      <c r="B1056" s="30"/>
      <c r="C1056" s="35"/>
      <c r="D1056" s="38"/>
      <c r="E1056" s="13"/>
      <c r="F1056" s="13"/>
      <c r="G1056" s="13"/>
      <c r="H1056" s="13"/>
      <c r="I1056" s="13"/>
      <c r="J1056" s="14"/>
      <c r="K1056" s="14"/>
      <c r="L1056" s="13"/>
    </row>
    <row r="1057" spans="1:12" s="1" customFormat="1">
      <c r="A1057" s="9"/>
      <c r="B1057" s="30"/>
      <c r="C1057" s="35"/>
      <c r="D1057" s="38"/>
      <c r="E1057" s="13"/>
      <c r="F1057" s="13"/>
      <c r="G1057" s="13"/>
      <c r="H1057" s="13"/>
      <c r="I1057" s="13"/>
      <c r="J1057" s="14"/>
      <c r="K1057" s="14"/>
      <c r="L1057" s="13"/>
    </row>
    <row r="1058" spans="1:12" s="1" customFormat="1">
      <c r="A1058" s="9"/>
      <c r="B1058" s="30"/>
      <c r="C1058" s="35"/>
      <c r="D1058" s="38"/>
      <c r="E1058" s="13"/>
      <c r="F1058" s="13"/>
      <c r="G1058" s="13"/>
      <c r="H1058" s="13"/>
      <c r="I1058" s="13"/>
      <c r="J1058" s="14"/>
      <c r="K1058" s="14"/>
      <c r="L1058" s="13"/>
    </row>
    <row r="1059" spans="1:12" s="1" customFormat="1">
      <c r="A1059" s="9"/>
      <c r="B1059" s="30"/>
      <c r="C1059" s="35"/>
      <c r="D1059" s="38"/>
      <c r="E1059" s="13"/>
      <c r="F1059" s="13"/>
      <c r="G1059" s="13"/>
      <c r="H1059" s="13"/>
      <c r="I1059" s="13"/>
      <c r="J1059" s="14"/>
      <c r="K1059" s="14"/>
      <c r="L1059" s="13"/>
    </row>
    <row r="1060" spans="1:12" s="1" customFormat="1">
      <c r="A1060" s="9"/>
      <c r="B1060" s="30"/>
      <c r="C1060" s="35"/>
      <c r="D1060" s="38"/>
      <c r="E1060" s="13"/>
      <c r="F1060" s="13"/>
      <c r="G1060" s="13"/>
      <c r="H1060" s="13"/>
      <c r="I1060" s="13"/>
      <c r="J1060" s="14"/>
      <c r="K1060" s="14"/>
      <c r="L1060" s="13"/>
    </row>
    <row r="1061" spans="1:12" s="1" customFormat="1">
      <c r="A1061" s="9"/>
      <c r="B1061" s="30"/>
      <c r="C1061" s="35"/>
      <c r="D1061" s="38"/>
      <c r="E1061" s="13"/>
      <c r="F1061" s="13"/>
      <c r="G1061" s="13"/>
      <c r="H1061" s="13"/>
      <c r="I1061" s="13"/>
      <c r="J1061" s="14"/>
      <c r="K1061" s="14"/>
      <c r="L1061" s="13"/>
    </row>
    <row r="1062" spans="1:12" s="1" customFormat="1">
      <c r="A1062" s="9"/>
      <c r="B1062" s="30"/>
      <c r="C1062" s="35"/>
      <c r="D1062" s="38"/>
      <c r="E1062" s="13"/>
      <c r="F1062" s="13"/>
      <c r="G1062" s="13"/>
      <c r="H1062" s="13"/>
      <c r="I1062" s="13"/>
      <c r="J1062" s="14"/>
      <c r="K1062" s="14"/>
      <c r="L1062" s="13"/>
    </row>
    <row r="1063" spans="1:12" s="1" customFormat="1">
      <c r="A1063" s="9"/>
      <c r="B1063" s="30"/>
      <c r="C1063" s="35"/>
      <c r="D1063" s="38"/>
      <c r="E1063" s="13"/>
      <c r="F1063" s="13"/>
      <c r="G1063" s="13"/>
      <c r="H1063" s="13"/>
      <c r="I1063" s="13"/>
      <c r="J1063" s="14"/>
      <c r="K1063" s="14"/>
      <c r="L1063" s="13"/>
    </row>
    <row r="1064" spans="1:12" s="1" customFormat="1">
      <c r="A1064" s="9"/>
      <c r="B1064" s="30"/>
      <c r="C1064" s="35"/>
      <c r="D1064" s="38"/>
      <c r="E1064" s="13"/>
      <c r="F1064" s="13"/>
      <c r="G1064" s="13"/>
      <c r="H1064" s="13"/>
      <c r="I1064" s="13"/>
      <c r="J1064" s="14"/>
      <c r="K1064" s="14"/>
      <c r="L1064" s="13"/>
    </row>
    <row r="1065" spans="1:12" s="1" customFormat="1">
      <c r="A1065" s="9"/>
      <c r="B1065" s="30"/>
      <c r="C1065" s="35"/>
      <c r="D1065" s="38"/>
      <c r="E1065" s="13"/>
      <c r="F1065" s="13"/>
      <c r="G1065" s="13"/>
      <c r="H1065" s="13"/>
      <c r="I1065" s="13"/>
      <c r="J1065" s="14"/>
      <c r="K1065" s="14"/>
      <c r="L1065" s="13"/>
    </row>
    <row r="1066" spans="1:12" s="1" customFormat="1">
      <c r="A1066" s="9"/>
      <c r="B1066" s="30"/>
      <c r="C1066" s="35"/>
      <c r="D1066" s="38"/>
      <c r="E1066" s="13"/>
      <c r="F1066" s="13"/>
      <c r="G1066" s="13"/>
      <c r="H1066" s="13"/>
      <c r="I1066" s="13"/>
      <c r="J1066" s="14"/>
      <c r="K1066" s="14"/>
      <c r="L1066" s="13"/>
    </row>
    <row r="1067" spans="1:12" s="1" customFormat="1">
      <c r="A1067" s="9"/>
      <c r="B1067" s="30"/>
      <c r="C1067" s="35"/>
      <c r="D1067" s="38"/>
      <c r="E1067" s="13"/>
      <c r="F1067" s="13"/>
      <c r="G1067" s="13"/>
      <c r="H1067" s="13"/>
      <c r="I1067" s="13"/>
      <c r="J1067" s="14"/>
      <c r="K1067" s="14"/>
      <c r="L1067" s="13"/>
    </row>
    <row r="1068" spans="1:12" s="1" customFormat="1">
      <c r="A1068" s="9"/>
      <c r="B1068" s="30"/>
      <c r="C1068" s="35"/>
      <c r="D1068" s="38"/>
      <c r="E1068" s="13"/>
      <c r="F1068" s="13"/>
      <c r="G1068" s="13"/>
      <c r="H1068" s="13"/>
      <c r="I1068" s="13"/>
      <c r="J1068" s="14"/>
      <c r="K1068" s="14"/>
      <c r="L1068" s="13"/>
    </row>
    <row r="1069" spans="1:12" s="1" customFormat="1">
      <c r="A1069" s="9"/>
      <c r="B1069" s="30"/>
      <c r="C1069" s="35"/>
      <c r="D1069" s="38"/>
      <c r="E1069" s="13"/>
      <c r="F1069" s="13"/>
      <c r="G1069" s="13"/>
      <c r="H1069" s="13"/>
      <c r="I1069" s="13"/>
      <c r="J1069" s="14"/>
      <c r="K1069" s="14"/>
      <c r="L1069" s="13"/>
    </row>
    <row r="1070" spans="1:12" s="1" customFormat="1">
      <c r="A1070" s="9"/>
      <c r="B1070" s="30"/>
      <c r="C1070" s="35"/>
      <c r="D1070" s="38"/>
      <c r="E1070" s="13"/>
      <c r="F1070" s="13"/>
      <c r="G1070" s="13"/>
      <c r="H1070" s="13"/>
      <c r="I1070" s="13"/>
      <c r="J1070" s="14"/>
      <c r="K1070" s="14"/>
      <c r="L1070" s="13"/>
    </row>
    <row r="1071" spans="1:12" s="1" customFormat="1">
      <c r="A1071" s="9"/>
      <c r="B1071" s="30"/>
      <c r="C1071" s="35"/>
      <c r="D1071" s="38"/>
      <c r="E1071" s="13"/>
      <c r="F1071" s="13"/>
      <c r="G1071" s="13"/>
      <c r="H1071" s="13"/>
      <c r="I1071" s="13"/>
      <c r="J1071" s="14"/>
      <c r="K1071" s="14"/>
      <c r="L1071" s="13"/>
    </row>
    <row r="1072" spans="1:12" s="1" customFormat="1">
      <c r="A1072" s="9"/>
      <c r="B1072" s="30"/>
      <c r="C1072" s="35"/>
      <c r="D1072" s="38"/>
      <c r="E1072" s="13"/>
      <c r="F1072" s="13"/>
      <c r="G1072" s="13"/>
      <c r="H1072" s="13"/>
      <c r="I1072" s="13"/>
      <c r="J1072" s="14"/>
      <c r="K1072" s="14"/>
      <c r="L1072" s="13"/>
    </row>
    <row r="1073" spans="1:12" s="1" customFormat="1">
      <c r="A1073" s="9"/>
      <c r="B1073" s="30"/>
      <c r="C1073" s="35"/>
      <c r="D1073" s="38"/>
      <c r="E1073" s="13"/>
      <c r="F1073" s="13"/>
      <c r="G1073" s="13"/>
      <c r="H1073" s="13"/>
      <c r="I1073" s="13"/>
      <c r="J1073" s="14"/>
      <c r="K1073" s="14"/>
      <c r="L1073" s="13"/>
    </row>
    <row r="1074" spans="1:12" s="1" customFormat="1">
      <c r="A1074" s="9"/>
      <c r="B1074" s="30"/>
      <c r="C1074" s="35"/>
      <c r="D1074" s="38"/>
      <c r="E1074" s="13"/>
      <c r="F1074" s="13"/>
      <c r="G1074" s="13"/>
      <c r="H1074" s="13"/>
      <c r="I1074" s="13"/>
      <c r="J1074" s="14"/>
      <c r="K1074" s="14"/>
      <c r="L1074" s="13"/>
    </row>
    <row r="1075" spans="1:12" s="1" customFormat="1">
      <c r="A1075" s="9"/>
      <c r="B1075" s="30"/>
      <c r="C1075" s="35"/>
      <c r="D1075" s="38"/>
      <c r="E1075" s="13"/>
      <c r="F1075" s="13"/>
      <c r="G1075" s="13"/>
      <c r="H1075" s="13"/>
      <c r="I1075" s="13"/>
      <c r="J1075" s="14"/>
      <c r="K1075" s="14"/>
      <c r="L1075" s="13"/>
    </row>
    <row r="1076" spans="1:12" s="1" customFormat="1">
      <c r="A1076" s="9"/>
      <c r="B1076" s="30"/>
      <c r="C1076" s="35"/>
      <c r="D1076" s="38"/>
      <c r="E1076" s="13"/>
      <c r="F1076" s="13"/>
      <c r="G1076" s="13"/>
      <c r="H1076" s="13"/>
      <c r="I1076" s="13"/>
      <c r="J1076" s="14"/>
      <c r="K1076" s="14"/>
      <c r="L1076" s="13"/>
    </row>
    <row r="1077" spans="1:12" s="1" customFormat="1">
      <c r="A1077" s="9"/>
      <c r="B1077" s="30"/>
      <c r="C1077" s="35"/>
      <c r="D1077" s="38"/>
      <c r="E1077" s="13"/>
      <c r="F1077" s="13"/>
      <c r="G1077" s="13"/>
      <c r="H1077" s="13"/>
      <c r="I1077" s="13"/>
      <c r="J1077" s="14"/>
      <c r="K1077" s="14"/>
      <c r="L1077" s="13"/>
    </row>
    <row r="1078" spans="1:12" s="1" customFormat="1">
      <c r="A1078" s="9"/>
      <c r="B1078" s="30"/>
      <c r="C1078" s="35"/>
      <c r="D1078" s="38"/>
      <c r="E1078" s="13"/>
      <c r="F1078" s="13"/>
      <c r="G1078" s="13"/>
      <c r="H1078" s="13"/>
      <c r="I1078" s="13"/>
      <c r="J1078" s="14"/>
      <c r="K1078" s="14"/>
      <c r="L1078" s="13"/>
    </row>
    <row r="1079" spans="1:12" s="1" customFormat="1">
      <c r="A1079" s="9"/>
      <c r="B1079" s="30"/>
      <c r="C1079" s="35"/>
      <c r="D1079" s="38"/>
      <c r="E1079" s="13"/>
      <c r="F1079" s="13"/>
      <c r="G1079" s="13"/>
      <c r="H1079" s="13"/>
      <c r="I1079" s="13"/>
      <c r="J1079" s="14"/>
      <c r="K1079" s="14"/>
      <c r="L1079" s="13"/>
    </row>
    <row r="1080" spans="1:12" s="1" customFormat="1">
      <c r="A1080" s="9"/>
      <c r="B1080" s="30"/>
      <c r="C1080" s="35"/>
      <c r="D1080" s="38"/>
      <c r="E1080" s="13"/>
      <c r="F1080" s="13"/>
      <c r="G1080" s="13"/>
      <c r="H1080" s="13"/>
      <c r="I1080" s="13"/>
      <c r="J1080" s="14"/>
      <c r="K1080" s="14"/>
      <c r="L1080" s="13"/>
    </row>
    <row r="1081" spans="1:12" s="1" customFormat="1">
      <c r="A1081" s="9"/>
      <c r="B1081" s="30"/>
      <c r="C1081" s="35"/>
      <c r="D1081" s="38"/>
      <c r="E1081" s="13"/>
      <c r="F1081" s="13"/>
      <c r="G1081" s="13"/>
      <c r="H1081" s="13"/>
      <c r="I1081" s="13"/>
      <c r="J1081" s="14"/>
      <c r="K1081" s="14"/>
      <c r="L1081" s="13"/>
    </row>
    <row r="1082" spans="1:12" s="1" customFormat="1">
      <c r="A1082" s="9"/>
      <c r="B1082" s="30"/>
      <c r="C1082" s="35"/>
      <c r="D1082" s="38"/>
      <c r="E1082" s="13"/>
      <c r="F1082" s="13"/>
      <c r="G1082" s="13"/>
      <c r="H1082" s="13"/>
      <c r="I1082" s="13"/>
      <c r="J1082" s="14"/>
      <c r="K1082" s="14"/>
      <c r="L1082" s="13"/>
    </row>
    <row r="1083" spans="1:12" s="1" customFormat="1">
      <c r="A1083" s="9"/>
      <c r="B1083" s="30"/>
      <c r="C1083" s="35"/>
      <c r="D1083" s="38"/>
      <c r="E1083" s="13"/>
      <c r="F1083" s="13"/>
      <c r="G1083" s="13"/>
      <c r="H1083" s="13"/>
      <c r="I1083" s="13"/>
      <c r="J1083" s="14"/>
      <c r="K1083" s="14"/>
      <c r="L1083" s="13"/>
    </row>
    <row r="1084" spans="1:12" s="1" customFormat="1">
      <c r="A1084" s="9"/>
      <c r="B1084" s="30"/>
      <c r="C1084" s="35"/>
      <c r="D1084" s="38"/>
      <c r="E1084" s="13"/>
      <c r="F1084" s="13"/>
      <c r="G1084" s="13"/>
      <c r="H1084" s="13"/>
      <c r="I1084" s="13"/>
      <c r="J1084" s="14"/>
      <c r="K1084" s="14"/>
      <c r="L1084" s="13"/>
    </row>
    <row r="1085" spans="1:12" s="1" customFormat="1">
      <c r="A1085" s="9"/>
      <c r="B1085" s="30"/>
      <c r="C1085" s="35"/>
      <c r="D1085" s="38"/>
      <c r="E1085" s="13"/>
      <c r="F1085" s="13"/>
      <c r="G1085" s="13"/>
      <c r="H1085" s="13"/>
      <c r="I1085" s="13"/>
      <c r="J1085" s="14"/>
      <c r="K1085" s="14"/>
      <c r="L1085" s="13"/>
    </row>
    <row r="1086" spans="1:12" s="1" customFormat="1">
      <c r="A1086" s="9"/>
      <c r="B1086" s="30"/>
      <c r="C1086" s="35"/>
      <c r="D1086" s="38"/>
      <c r="E1086" s="13"/>
      <c r="F1086" s="13"/>
      <c r="G1086" s="13"/>
      <c r="H1086" s="13"/>
      <c r="I1086" s="13"/>
      <c r="J1086" s="14"/>
      <c r="K1086" s="14"/>
      <c r="L1086" s="13"/>
    </row>
    <row r="1087" spans="1:12" s="1" customFormat="1">
      <c r="A1087" s="9"/>
      <c r="B1087" s="30"/>
      <c r="C1087" s="35"/>
      <c r="D1087" s="38"/>
      <c r="E1087" s="13"/>
      <c r="F1087" s="13"/>
      <c r="G1087" s="13"/>
      <c r="H1087" s="13"/>
      <c r="I1087" s="13"/>
      <c r="J1087" s="14"/>
      <c r="K1087" s="14"/>
      <c r="L1087" s="13"/>
    </row>
    <row r="1088" spans="1:12" s="1" customFormat="1">
      <c r="A1088" s="9"/>
      <c r="B1088" s="30"/>
      <c r="C1088" s="35"/>
      <c r="D1088" s="38"/>
      <c r="E1088" s="13"/>
      <c r="F1088" s="13"/>
      <c r="G1088" s="13"/>
      <c r="H1088" s="13"/>
      <c r="I1088" s="13"/>
      <c r="J1088" s="14"/>
      <c r="K1088" s="14"/>
      <c r="L1088" s="13"/>
    </row>
    <row r="1089" spans="1:12" s="1" customFormat="1">
      <c r="A1089" s="9"/>
      <c r="B1089" s="30"/>
      <c r="C1089" s="35"/>
      <c r="D1089" s="38"/>
      <c r="E1089" s="13"/>
      <c r="F1089" s="13"/>
      <c r="G1089" s="13"/>
      <c r="H1089" s="13"/>
      <c r="I1089" s="13"/>
      <c r="J1089" s="14"/>
      <c r="K1089" s="14"/>
      <c r="L1089" s="13"/>
    </row>
    <row r="1090" spans="1:12" s="1" customFormat="1">
      <c r="A1090" s="9"/>
      <c r="B1090" s="30"/>
      <c r="C1090" s="35"/>
      <c r="D1090" s="38"/>
      <c r="E1090" s="13"/>
      <c r="F1090" s="13"/>
      <c r="G1090" s="13"/>
      <c r="H1090" s="13"/>
      <c r="I1090" s="13"/>
      <c r="J1090" s="14"/>
      <c r="K1090" s="14"/>
      <c r="L1090" s="13"/>
    </row>
    <row r="1091" spans="1:12" s="1" customFormat="1">
      <c r="A1091" s="9"/>
      <c r="B1091" s="30"/>
      <c r="C1091" s="35"/>
      <c r="D1091" s="38"/>
      <c r="E1091" s="13"/>
      <c r="F1091" s="13"/>
      <c r="G1091" s="13"/>
      <c r="H1091" s="13"/>
      <c r="I1091" s="13"/>
      <c r="J1091" s="14"/>
      <c r="K1091" s="14"/>
      <c r="L1091" s="13"/>
    </row>
    <row r="1092" spans="1:12" s="1" customFormat="1">
      <c r="A1092" s="9"/>
      <c r="B1092" s="30"/>
      <c r="C1092" s="35"/>
      <c r="D1092" s="38"/>
      <c r="E1092" s="13"/>
      <c r="F1092" s="13"/>
      <c r="G1092" s="13"/>
      <c r="H1092" s="13"/>
      <c r="I1092" s="13"/>
      <c r="J1092" s="14"/>
      <c r="K1092" s="14"/>
      <c r="L1092" s="13"/>
    </row>
    <row r="1093" spans="1:12" s="1" customFormat="1">
      <c r="A1093" s="9"/>
      <c r="B1093" s="30"/>
      <c r="C1093" s="35"/>
      <c r="D1093" s="38"/>
      <c r="E1093" s="13"/>
      <c r="F1093" s="13"/>
      <c r="G1093" s="13"/>
      <c r="H1093" s="13"/>
      <c r="I1093" s="13"/>
      <c r="J1093" s="14"/>
      <c r="K1093" s="14"/>
      <c r="L1093" s="13"/>
    </row>
    <row r="1094" spans="1:12" s="1" customFormat="1">
      <c r="A1094" s="9"/>
      <c r="B1094" s="30"/>
      <c r="C1094" s="35"/>
      <c r="D1094" s="38"/>
      <c r="E1094" s="13"/>
      <c r="F1094" s="13"/>
      <c r="G1094" s="13"/>
      <c r="H1094" s="13"/>
      <c r="I1094" s="13"/>
      <c r="J1094" s="14"/>
      <c r="K1094" s="14"/>
      <c r="L1094" s="13"/>
    </row>
    <row r="1095" spans="1:12" s="1" customFormat="1">
      <c r="A1095" s="9"/>
      <c r="B1095" s="30"/>
      <c r="C1095" s="35"/>
      <c r="D1095" s="38"/>
      <c r="E1095" s="13"/>
      <c r="F1095" s="13"/>
      <c r="G1095" s="13"/>
      <c r="H1095" s="13"/>
      <c r="I1095" s="13"/>
      <c r="J1095" s="14"/>
      <c r="K1095" s="14"/>
      <c r="L1095" s="13"/>
    </row>
    <row r="1096" spans="1:12" s="1" customFormat="1">
      <c r="A1096" s="9"/>
      <c r="B1096" s="30"/>
      <c r="C1096" s="35"/>
      <c r="D1096" s="38"/>
      <c r="E1096" s="13"/>
      <c r="F1096" s="13"/>
      <c r="G1096" s="13"/>
      <c r="H1096" s="13"/>
      <c r="I1096" s="13"/>
      <c r="J1096" s="14"/>
      <c r="K1096" s="14"/>
      <c r="L1096" s="13"/>
    </row>
    <row r="1097" spans="1:12" s="1" customFormat="1">
      <c r="A1097" s="9"/>
      <c r="B1097" s="30"/>
      <c r="C1097" s="35"/>
      <c r="D1097" s="38"/>
      <c r="E1097" s="13"/>
      <c r="F1097" s="13"/>
      <c r="G1097" s="13"/>
      <c r="H1097" s="13"/>
      <c r="I1097" s="13"/>
      <c r="J1097" s="14"/>
      <c r="K1097" s="14"/>
      <c r="L1097" s="13"/>
    </row>
    <row r="1098" spans="1:12" s="1" customFormat="1">
      <c r="A1098" s="9"/>
      <c r="B1098" s="30"/>
      <c r="C1098" s="35"/>
      <c r="D1098" s="38"/>
      <c r="E1098" s="13"/>
      <c r="F1098" s="13"/>
      <c r="G1098" s="13"/>
      <c r="H1098" s="13"/>
      <c r="I1098" s="13"/>
      <c r="J1098" s="14"/>
      <c r="K1098" s="14"/>
      <c r="L1098" s="13"/>
    </row>
    <row r="1099" spans="1:12" s="1" customFormat="1">
      <c r="A1099" s="9"/>
      <c r="B1099" s="30"/>
      <c r="C1099" s="35"/>
      <c r="D1099" s="38"/>
      <c r="E1099" s="13"/>
      <c r="F1099" s="13"/>
      <c r="G1099" s="13"/>
      <c r="H1099" s="13"/>
      <c r="I1099" s="13"/>
      <c r="J1099" s="14"/>
      <c r="K1099" s="14"/>
      <c r="L1099" s="13"/>
    </row>
    <row r="1100" spans="1:12" s="1" customFormat="1">
      <c r="A1100" s="9"/>
      <c r="B1100" s="30"/>
      <c r="C1100" s="35"/>
      <c r="D1100" s="38"/>
      <c r="E1100" s="13"/>
      <c r="F1100" s="13"/>
      <c r="G1100" s="13"/>
      <c r="H1100" s="13"/>
      <c r="I1100" s="13"/>
      <c r="J1100" s="14"/>
      <c r="K1100" s="14"/>
      <c r="L1100" s="13"/>
    </row>
    <row r="1101" spans="1:12" s="1" customFormat="1">
      <c r="A1101" s="9"/>
      <c r="B1101" s="30"/>
      <c r="C1101" s="35"/>
      <c r="D1101" s="38"/>
      <c r="E1101" s="13"/>
      <c r="F1101" s="13"/>
      <c r="G1101" s="13"/>
      <c r="H1101" s="13"/>
      <c r="I1101" s="13"/>
      <c r="J1101" s="14"/>
      <c r="K1101" s="14"/>
      <c r="L1101" s="13"/>
    </row>
    <row r="1102" spans="1:12" s="1" customFormat="1">
      <c r="A1102" s="9"/>
      <c r="B1102" s="30"/>
      <c r="C1102" s="35"/>
      <c r="D1102" s="38"/>
      <c r="E1102" s="13"/>
      <c r="F1102" s="13"/>
      <c r="G1102" s="13"/>
      <c r="H1102" s="13"/>
      <c r="I1102" s="13"/>
      <c r="J1102" s="14"/>
      <c r="K1102" s="14"/>
      <c r="L1102" s="13"/>
    </row>
    <row r="1103" spans="1:12" s="1" customFormat="1">
      <c r="A1103" s="9"/>
      <c r="B1103" s="30"/>
      <c r="C1103" s="35"/>
      <c r="D1103" s="38"/>
      <c r="E1103" s="13"/>
      <c r="F1103" s="13"/>
      <c r="G1103" s="13"/>
      <c r="H1103" s="13"/>
      <c r="I1103" s="13"/>
      <c r="J1103" s="14"/>
      <c r="K1103" s="14"/>
      <c r="L1103" s="13"/>
    </row>
    <row r="1104" spans="1:12" s="1" customFormat="1">
      <c r="A1104" s="9"/>
      <c r="B1104" s="30"/>
      <c r="C1104" s="35"/>
      <c r="D1104" s="38"/>
      <c r="E1104" s="13"/>
      <c r="F1104" s="13"/>
      <c r="G1104" s="13"/>
      <c r="H1104" s="13"/>
      <c r="I1104" s="13"/>
      <c r="J1104" s="14"/>
      <c r="K1104" s="14"/>
      <c r="L1104" s="13"/>
    </row>
    <row r="1105" spans="1:12" s="1" customFormat="1">
      <c r="A1105" s="9"/>
      <c r="B1105" s="30"/>
      <c r="C1105" s="35"/>
      <c r="D1105" s="38"/>
      <c r="E1105" s="13"/>
      <c r="F1105" s="13"/>
      <c r="G1105" s="13"/>
      <c r="H1105" s="13"/>
      <c r="I1105" s="13"/>
      <c r="J1105" s="14"/>
      <c r="K1105" s="14"/>
      <c r="L1105" s="13"/>
    </row>
    <row r="1106" spans="1:12" s="1" customFormat="1">
      <c r="A1106" s="9"/>
      <c r="B1106" s="30"/>
      <c r="C1106" s="35"/>
      <c r="D1106" s="38"/>
      <c r="E1106" s="13"/>
      <c r="F1106" s="13"/>
      <c r="G1106" s="13"/>
      <c r="H1106" s="13"/>
      <c r="I1106" s="13"/>
      <c r="J1106" s="14"/>
      <c r="K1106" s="14"/>
      <c r="L1106" s="13"/>
    </row>
    <row r="1107" spans="1:12" s="1" customFormat="1">
      <c r="A1107" s="9"/>
      <c r="B1107" s="30"/>
      <c r="C1107" s="35"/>
      <c r="D1107" s="38"/>
      <c r="E1107" s="13"/>
      <c r="F1107" s="13"/>
      <c r="G1107" s="13"/>
      <c r="H1107" s="13"/>
      <c r="I1107" s="13"/>
      <c r="J1107" s="14"/>
      <c r="K1107" s="14"/>
      <c r="L1107" s="13"/>
    </row>
    <row r="1108" spans="1:12" s="1" customFormat="1">
      <c r="A1108" s="9"/>
      <c r="B1108" s="30"/>
      <c r="C1108" s="35"/>
      <c r="D1108" s="38"/>
      <c r="E1108" s="13"/>
      <c r="F1108" s="13"/>
      <c r="G1108" s="13"/>
      <c r="H1108" s="13"/>
      <c r="I1108" s="13"/>
      <c r="J1108" s="14"/>
      <c r="K1108" s="14"/>
      <c r="L1108" s="13"/>
    </row>
    <row r="1109" spans="1:12" s="1" customFormat="1">
      <c r="A1109" s="9"/>
      <c r="B1109" s="30"/>
      <c r="C1109" s="35"/>
      <c r="D1109" s="38"/>
      <c r="E1109" s="13"/>
      <c r="F1109" s="13"/>
      <c r="G1109" s="13"/>
      <c r="H1109" s="13"/>
      <c r="I1109" s="13"/>
      <c r="J1109" s="14"/>
      <c r="K1109" s="14"/>
      <c r="L1109" s="13"/>
    </row>
    <row r="1110" spans="1:12" s="1" customFormat="1">
      <c r="A1110" s="9"/>
      <c r="B1110" s="30"/>
      <c r="C1110" s="35"/>
      <c r="D1110" s="38"/>
      <c r="E1110" s="13"/>
      <c r="F1110" s="13"/>
      <c r="G1110" s="13"/>
      <c r="H1110" s="13"/>
      <c r="I1110" s="13"/>
      <c r="J1110" s="14"/>
      <c r="K1110" s="14"/>
      <c r="L1110" s="13"/>
    </row>
    <row r="1111" spans="1:12" s="1" customFormat="1">
      <c r="A1111" s="9"/>
      <c r="B1111" s="30"/>
      <c r="C1111" s="35"/>
      <c r="D1111" s="38"/>
      <c r="E1111" s="13"/>
      <c r="F1111" s="13"/>
      <c r="G1111" s="13"/>
      <c r="H1111" s="13"/>
      <c r="I1111" s="13"/>
      <c r="J1111" s="14"/>
      <c r="K1111" s="14"/>
      <c r="L1111" s="13"/>
    </row>
    <row r="1112" spans="1:12" s="1" customFormat="1">
      <c r="A1112" s="9"/>
      <c r="B1112" s="30"/>
      <c r="C1112" s="35"/>
      <c r="D1112" s="38"/>
      <c r="E1112" s="13"/>
      <c r="F1112" s="13"/>
      <c r="G1112" s="13"/>
      <c r="H1112" s="13"/>
      <c r="I1112" s="13"/>
      <c r="J1112" s="14"/>
      <c r="K1112" s="14"/>
      <c r="L1112" s="13"/>
    </row>
    <row r="1113" spans="1:12" s="1" customFormat="1">
      <c r="A1113" s="9"/>
      <c r="B1113" s="30"/>
      <c r="C1113" s="35"/>
      <c r="D1113" s="38"/>
      <c r="E1113" s="13"/>
      <c r="F1113" s="13"/>
      <c r="G1113" s="13"/>
      <c r="H1113" s="13"/>
      <c r="I1113" s="13"/>
      <c r="J1113" s="14"/>
      <c r="K1113" s="14"/>
      <c r="L1113" s="13"/>
    </row>
    <row r="1114" spans="1:12" s="1" customFormat="1">
      <c r="A1114" s="9"/>
      <c r="B1114" s="30"/>
      <c r="C1114" s="35"/>
      <c r="D1114" s="38"/>
      <c r="E1114" s="13"/>
      <c r="F1114" s="13"/>
      <c r="G1114" s="13"/>
      <c r="H1114" s="13"/>
      <c r="I1114" s="13"/>
      <c r="J1114" s="14"/>
      <c r="K1114" s="14"/>
      <c r="L1114" s="13"/>
    </row>
    <row r="1115" spans="1:12" s="1" customFormat="1">
      <c r="A1115" s="9"/>
      <c r="B1115" s="30"/>
      <c r="C1115" s="35"/>
      <c r="D1115" s="38"/>
      <c r="E1115" s="13"/>
      <c r="F1115" s="13"/>
      <c r="G1115" s="13"/>
      <c r="H1115" s="13"/>
      <c r="I1115" s="13"/>
      <c r="J1115" s="14"/>
      <c r="K1115" s="14"/>
      <c r="L1115" s="13"/>
    </row>
    <row r="1116" spans="1:12" s="1" customFormat="1">
      <c r="A1116" s="9"/>
      <c r="B1116" s="30"/>
      <c r="C1116" s="35"/>
      <c r="D1116" s="38"/>
      <c r="E1116" s="13"/>
      <c r="F1116" s="13"/>
      <c r="G1116" s="13"/>
      <c r="H1116" s="13"/>
      <c r="I1116" s="13"/>
      <c r="J1116" s="14"/>
      <c r="K1116" s="14"/>
      <c r="L1116" s="13"/>
    </row>
    <row r="1117" spans="1:12" s="1" customFormat="1">
      <c r="A1117" s="9"/>
      <c r="B1117" s="30"/>
      <c r="C1117" s="35"/>
      <c r="D1117" s="38"/>
      <c r="E1117" s="13"/>
      <c r="F1117" s="13"/>
      <c r="G1117" s="13"/>
      <c r="H1117" s="13"/>
      <c r="I1117" s="13"/>
      <c r="J1117" s="14"/>
      <c r="K1117" s="14"/>
      <c r="L1117" s="13"/>
    </row>
    <row r="1118" spans="1:12" s="1" customFormat="1">
      <c r="A1118" s="9"/>
      <c r="B1118" s="30"/>
      <c r="C1118" s="35"/>
      <c r="D1118" s="38"/>
      <c r="E1118" s="13"/>
      <c r="F1118" s="13"/>
      <c r="G1118" s="13"/>
      <c r="H1118" s="13"/>
      <c r="I1118" s="13"/>
      <c r="J1118" s="14"/>
      <c r="K1118" s="14"/>
      <c r="L1118" s="13"/>
    </row>
    <row r="1119" spans="1:12" s="1" customFormat="1">
      <c r="A1119" s="9"/>
      <c r="B1119" s="30"/>
      <c r="C1119" s="35"/>
      <c r="D1119" s="38"/>
      <c r="E1119" s="13"/>
      <c r="F1119" s="13"/>
      <c r="G1119" s="13"/>
      <c r="H1119" s="13"/>
      <c r="I1119" s="13"/>
      <c r="J1119" s="14"/>
      <c r="K1119" s="14"/>
      <c r="L1119" s="13"/>
    </row>
    <row r="1120" spans="1:12" s="1" customFormat="1">
      <c r="A1120" s="9"/>
      <c r="B1120" s="30"/>
      <c r="C1120" s="35"/>
      <c r="D1120" s="38"/>
      <c r="E1120" s="13"/>
      <c r="F1120" s="13"/>
      <c r="G1120" s="13"/>
      <c r="H1120" s="13"/>
      <c r="I1120" s="13"/>
      <c r="J1120" s="14"/>
      <c r="K1120" s="14"/>
      <c r="L1120" s="13"/>
    </row>
    <row r="1121" spans="1:12" s="1" customFormat="1">
      <c r="A1121" s="9"/>
      <c r="B1121" s="30"/>
      <c r="C1121" s="35"/>
      <c r="D1121" s="38"/>
      <c r="E1121" s="13"/>
      <c r="F1121" s="13"/>
      <c r="G1121" s="13"/>
      <c r="H1121" s="13"/>
      <c r="I1121" s="13"/>
      <c r="J1121" s="14"/>
      <c r="K1121" s="14"/>
      <c r="L1121" s="13"/>
    </row>
    <row r="1122" spans="1:12" s="1" customFormat="1">
      <c r="A1122" s="9"/>
      <c r="B1122" s="30"/>
      <c r="C1122" s="35"/>
      <c r="D1122" s="38"/>
      <c r="E1122" s="13"/>
      <c r="F1122" s="13"/>
      <c r="G1122" s="13"/>
      <c r="H1122" s="13"/>
      <c r="I1122" s="13"/>
      <c r="J1122" s="14"/>
      <c r="K1122" s="14"/>
      <c r="L1122" s="13"/>
    </row>
    <row r="1123" spans="1:12" s="1" customFormat="1">
      <c r="A1123" s="9"/>
      <c r="B1123" s="30"/>
      <c r="C1123" s="35"/>
      <c r="D1123" s="38"/>
      <c r="E1123" s="13"/>
      <c r="F1123" s="13"/>
      <c r="G1123" s="13"/>
      <c r="H1123" s="13"/>
      <c r="I1123" s="13"/>
      <c r="J1123" s="14"/>
      <c r="K1123" s="14"/>
      <c r="L1123" s="13"/>
    </row>
    <row r="1124" spans="1:12" s="1" customFormat="1">
      <c r="A1124" s="9"/>
      <c r="B1124" s="30"/>
      <c r="C1124" s="35"/>
      <c r="D1124" s="38"/>
      <c r="E1124" s="13"/>
      <c r="F1124" s="13"/>
      <c r="G1124" s="13"/>
      <c r="H1124" s="13"/>
      <c r="I1124" s="13"/>
      <c r="J1124" s="14"/>
      <c r="K1124" s="14"/>
      <c r="L1124" s="13"/>
    </row>
    <row r="1125" spans="1:12" s="1" customFormat="1">
      <c r="A1125" s="9"/>
      <c r="B1125" s="30"/>
      <c r="C1125" s="35"/>
      <c r="D1125" s="38"/>
      <c r="E1125" s="13"/>
      <c r="F1125" s="13"/>
      <c r="G1125" s="13"/>
      <c r="H1125" s="13"/>
      <c r="I1125" s="13"/>
      <c r="J1125" s="14"/>
      <c r="K1125" s="14"/>
      <c r="L1125" s="13"/>
    </row>
    <row r="1126" spans="1:12" s="1" customFormat="1">
      <c r="A1126" s="9"/>
      <c r="B1126" s="30"/>
      <c r="C1126" s="35"/>
      <c r="D1126" s="38"/>
      <c r="E1126" s="13"/>
      <c r="F1126" s="13"/>
      <c r="G1126" s="13"/>
      <c r="H1126" s="13"/>
      <c r="I1126" s="13"/>
      <c r="J1126" s="14"/>
      <c r="K1126" s="14"/>
      <c r="L1126" s="13"/>
    </row>
    <row r="1127" spans="1:12" s="1" customFormat="1">
      <c r="A1127" s="9"/>
      <c r="B1127" s="30"/>
      <c r="C1127" s="35"/>
      <c r="D1127" s="38"/>
      <c r="E1127" s="13"/>
      <c r="F1127" s="13"/>
      <c r="G1127" s="13"/>
      <c r="H1127" s="13"/>
      <c r="I1127" s="13"/>
      <c r="J1127" s="14"/>
      <c r="K1127" s="14"/>
      <c r="L1127" s="13"/>
    </row>
    <row r="1128" spans="1:12" s="1" customFormat="1">
      <c r="A1128" s="9"/>
      <c r="B1128" s="30"/>
      <c r="C1128" s="35"/>
      <c r="D1128" s="38"/>
      <c r="E1128" s="13"/>
      <c r="F1128" s="13"/>
      <c r="G1128" s="13"/>
      <c r="H1128" s="13"/>
      <c r="I1128" s="13"/>
      <c r="J1128" s="14"/>
      <c r="K1128" s="14"/>
      <c r="L1128" s="13"/>
    </row>
    <row r="1129" spans="1:12" s="1" customFormat="1">
      <c r="A1129" s="9"/>
      <c r="B1129" s="30"/>
      <c r="C1129" s="35"/>
      <c r="D1129" s="38"/>
      <c r="E1129" s="13"/>
      <c r="F1129" s="13"/>
      <c r="G1129" s="13"/>
      <c r="H1129" s="13"/>
      <c r="I1129" s="13"/>
      <c r="J1129" s="14"/>
      <c r="K1129" s="14"/>
      <c r="L1129" s="13"/>
    </row>
    <row r="1130" spans="1:12" s="1" customFormat="1">
      <c r="A1130" s="9"/>
      <c r="B1130" s="30"/>
      <c r="C1130" s="35"/>
      <c r="D1130" s="38"/>
      <c r="E1130" s="13"/>
      <c r="F1130" s="13"/>
      <c r="G1130" s="13"/>
      <c r="H1130" s="13"/>
      <c r="I1130" s="13"/>
      <c r="J1130" s="14"/>
      <c r="K1130" s="14"/>
      <c r="L1130" s="13"/>
    </row>
    <row r="1131" spans="1:12" s="1" customFormat="1">
      <c r="A1131" s="9"/>
      <c r="B1131" s="30"/>
      <c r="C1131" s="35"/>
      <c r="D1131" s="38"/>
      <c r="E1131" s="13"/>
      <c r="F1131" s="13"/>
      <c r="G1131" s="13"/>
      <c r="H1131" s="13"/>
      <c r="I1131" s="13"/>
      <c r="J1131" s="14"/>
      <c r="K1131" s="14"/>
      <c r="L1131" s="13"/>
    </row>
    <row r="1132" spans="1:12" s="1" customFormat="1">
      <c r="A1132" s="9"/>
      <c r="B1132" s="30"/>
      <c r="C1132" s="35"/>
      <c r="D1132" s="38"/>
      <c r="E1132" s="13"/>
      <c r="F1132" s="13"/>
      <c r="G1132" s="13"/>
      <c r="H1132" s="13"/>
      <c r="I1132" s="13"/>
      <c r="J1132" s="14"/>
      <c r="K1132" s="14"/>
      <c r="L1132" s="13"/>
    </row>
    <row r="1133" spans="1:12" s="1" customFormat="1">
      <c r="A1133" s="9"/>
      <c r="B1133" s="30"/>
      <c r="C1133" s="35"/>
      <c r="D1133" s="38"/>
      <c r="E1133" s="13"/>
      <c r="F1133" s="13"/>
      <c r="G1133" s="13"/>
      <c r="H1133" s="13"/>
      <c r="I1133" s="13"/>
      <c r="J1133" s="14"/>
      <c r="K1133" s="14"/>
      <c r="L1133" s="13"/>
    </row>
    <row r="1134" spans="1:12" s="1" customFormat="1">
      <c r="A1134" s="9"/>
      <c r="B1134" s="30"/>
      <c r="C1134" s="35"/>
      <c r="D1134" s="38"/>
      <c r="E1134" s="13"/>
      <c r="F1134" s="13"/>
      <c r="G1134" s="13"/>
      <c r="H1134" s="13"/>
      <c r="I1134" s="13"/>
      <c r="J1134" s="14"/>
      <c r="K1134" s="14"/>
      <c r="L1134" s="13"/>
    </row>
    <row r="1135" spans="1:12" s="1" customFormat="1">
      <c r="A1135" s="9"/>
      <c r="B1135" s="30"/>
      <c r="C1135" s="35"/>
      <c r="D1135" s="38"/>
      <c r="E1135" s="13"/>
      <c r="F1135" s="13"/>
      <c r="G1135" s="13"/>
      <c r="H1135" s="13"/>
      <c r="I1135" s="13"/>
      <c r="J1135" s="14"/>
      <c r="K1135" s="14"/>
      <c r="L1135" s="13"/>
    </row>
    <row r="1136" spans="1:12" s="1" customFormat="1">
      <c r="A1136" s="9"/>
      <c r="B1136" s="30"/>
      <c r="C1136" s="35"/>
      <c r="D1136" s="38"/>
      <c r="E1136" s="13"/>
      <c r="F1136" s="13"/>
      <c r="G1136" s="13"/>
      <c r="H1136" s="13"/>
      <c r="I1136" s="13"/>
      <c r="J1136" s="14"/>
      <c r="K1136" s="14"/>
      <c r="L1136" s="13"/>
    </row>
    <row r="1137" spans="1:12" s="1" customFormat="1">
      <c r="A1137" s="9"/>
      <c r="B1137" s="30"/>
      <c r="C1137" s="35"/>
      <c r="D1137" s="38"/>
      <c r="E1137" s="13"/>
      <c r="F1137" s="13"/>
      <c r="G1137" s="13"/>
      <c r="H1137" s="13"/>
      <c r="I1137" s="13"/>
      <c r="J1137" s="14"/>
      <c r="K1137" s="14"/>
      <c r="L1137" s="13"/>
    </row>
    <row r="1138" spans="1:12" s="1" customFormat="1">
      <c r="A1138" s="9"/>
      <c r="B1138" s="30"/>
      <c r="C1138" s="35"/>
      <c r="D1138" s="38"/>
      <c r="E1138" s="13"/>
      <c r="F1138" s="13"/>
      <c r="G1138" s="13"/>
      <c r="H1138" s="13"/>
      <c r="I1138" s="13"/>
      <c r="J1138" s="14"/>
      <c r="K1138" s="14"/>
      <c r="L1138" s="13"/>
    </row>
    <row r="1139" spans="1:12" s="1" customFormat="1">
      <c r="A1139" s="9"/>
      <c r="B1139" s="30"/>
      <c r="C1139" s="35"/>
      <c r="D1139" s="38"/>
      <c r="E1139" s="13"/>
      <c r="F1139" s="13"/>
      <c r="G1139" s="13"/>
      <c r="H1139" s="13"/>
      <c r="I1139" s="13"/>
      <c r="J1139" s="14"/>
      <c r="K1139" s="14"/>
      <c r="L1139" s="13"/>
    </row>
    <row r="1140" spans="1:12" s="1" customFormat="1">
      <c r="A1140" s="9"/>
      <c r="B1140" s="30"/>
      <c r="C1140" s="35"/>
      <c r="D1140" s="38"/>
      <c r="E1140" s="13"/>
      <c r="F1140" s="13"/>
      <c r="G1140" s="13"/>
      <c r="H1140" s="13"/>
      <c r="I1140" s="13"/>
      <c r="J1140" s="14"/>
      <c r="K1140" s="14"/>
      <c r="L1140" s="13"/>
    </row>
    <row r="1141" spans="1:12" s="1" customFormat="1">
      <c r="A1141" s="9"/>
      <c r="B1141" s="30"/>
      <c r="C1141" s="35"/>
      <c r="D1141" s="38"/>
      <c r="E1141" s="13"/>
      <c r="F1141" s="13"/>
      <c r="G1141" s="13"/>
      <c r="H1141" s="13"/>
      <c r="I1141" s="13"/>
      <c r="J1141" s="14"/>
      <c r="K1141" s="14"/>
      <c r="L1141" s="13"/>
    </row>
    <row r="1142" spans="1:12" s="1" customFormat="1">
      <c r="A1142" s="9"/>
      <c r="B1142" s="30"/>
      <c r="C1142" s="35"/>
      <c r="D1142" s="38"/>
      <c r="E1142" s="13"/>
      <c r="F1142" s="13"/>
      <c r="G1142" s="13"/>
      <c r="H1142" s="13"/>
      <c r="I1142" s="13"/>
      <c r="J1142" s="14"/>
      <c r="K1142" s="14"/>
      <c r="L1142" s="13"/>
    </row>
    <row r="1143" spans="1:12" s="1" customFormat="1">
      <c r="A1143" s="9"/>
      <c r="B1143" s="30"/>
      <c r="C1143" s="35"/>
      <c r="D1143" s="38"/>
      <c r="E1143" s="13"/>
      <c r="F1143" s="13"/>
      <c r="G1143" s="13"/>
      <c r="H1143" s="13"/>
      <c r="I1143" s="13"/>
      <c r="J1143" s="14"/>
      <c r="K1143" s="14"/>
      <c r="L1143" s="13"/>
    </row>
    <row r="1144" spans="1:12" s="1" customFormat="1">
      <c r="A1144" s="9"/>
      <c r="B1144" s="30"/>
      <c r="C1144" s="35"/>
      <c r="D1144" s="38"/>
      <c r="E1144" s="13"/>
      <c r="F1144" s="13"/>
      <c r="G1144" s="13"/>
      <c r="H1144" s="13"/>
      <c r="I1144" s="13"/>
      <c r="J1144" s="14"/>
      <c r="K1144" s="14"/>
      <c r="L1144" s="13"/>
    </row>
    <row r="1145" spans="1:12" s="1" customFormat="1">
      <c r="A1145" s="9"/>
      <c r="B1145" s="30"/>
      <c r="C1145" s="35"/>
      <c r="D1145" s="38"/>
      <c r="E1145" s="13"/>
      <c r="F1145" s="13"/>
      <c r="G1145" s="13"/>
      <c r="H1145" s="13"/>
      <c r="I1145" s="13"/>
      <c r="J1145" s="14"/>
      <c r="K1145" s="14"/>
      <c r="L1145" s="13"/>
    </row>
    <row r="1146" spans="1:12" s="1" customFormat="1">
      <c r="A1146" s="9"/>
      <c r="B1146" s="30"/>
      <c r="C1146" s="35"/>
      <c r="D1146" s="38"/>
      <c r="E1146" s="13"/>
      <c r="F1146" s="13"/>
      <c r="G1146" s="13"/>
      <c r="H1146" s="13"/>
      <c r="I1146" s="13"/>
      <c r="J1146" s="14"/>
      <c r="K1146" s="14"/>
      <c r="L1146" s="13"/>
    </row>
    <row r="1147" spans="1:12" s="1" customFormat="1">
      <c r="A1147" s="9"/>
      <c r="B1147" s="30"/>
      <c r="C1147" s="35"/>
      <c r="D1147" s="38"/>
      <c r="E1147" s="13"/>
      <c r="F1147" s="13"/>
      <c r="G1147" s="13"/>
      <c r="H1147" s="13"/>
      <c r="I1147" s="13"/>
      <c r="J1147" s="14"/>
      <c r="K1147" s="14"/>
      <c r="L1147" s="13"/>
    </row>
    <row r="1148" spans="1:12" s="1" customFormat="1">
      <c r="A1148" s="9"/>
      <c r="B1148" s="30"/>
      <c r="C1148" s="35"/>
      <c r="D1148" s="38"/>
      <c r="E1148" s="13"/>
      <c r="F1148" s="13"/>
      <c r="G1148" s="13"/>
      <c r="H1148" s="13"/>
      <c r="I1148" s="13"/>
      <c r="J1148" s="14"/>
      <c r="K1148" s="14"/>
      <c r="L1148" s="13"/>
    </row>
    <row r="1149" spans="1:12" s="1" customFormat="1">
      <c r="A1149" s="9"/>
      <c r="B1149" s="30"/>
      <c r="C1149" s="35"/>
      <c r="D1149" s="38"/>
      <c r="E1149" s="13"/>
      <c r="F1149" s="13"/>
      <c r="G1149" s="13"/>
      <c r="H1149" s="13"/>
      <c r="I1149" s="13"/>
      <c r="J1149" s="14"/>
      <c r="K1149" s="14"/>
      <c r="L1149" s="13"/>
    </row>
    <row r="1150" spans="1:12" s="1" customFormat="1">
      <c r="A1150" s="9"/>
      <c r="B1150" s="30"/>
      <c r="C1150" s="35"/>
      <c r="D1150" s="38"/>
      <c r="E1150" s="13"/>
      <c r="F1150" s="13"/>
      <c r="G1150" s="13"/>
      <c r="H1150" s="13"/>
      <c r="I1150" s="13"/>
      <c r="J1150" s="14"/>
      <c r="K1150" s="14"/>
      <c r="L1150" s="13"/>
    </row>
    <row r="1151" spans="1:12" s="1" customFormat="1">
      <c r="A1151" s="9"/>
      <c r="B1151" s="30"/>
      <c r="C1151" s="35"/>
      <c r="D1151" s="38"/>
      <c r="E1151" s="13"/>
      <c r="F1151" s="13"/>
      <c r="G1151" s="13"/>
      <c r="H1151" s="13"/>
      <c r="I1151" s="13"/>
      <c r="J1151" s="14"/>
      <c r="K1151" s="14"/>
      <c r="L1151" s="13"/>
    </row>
    <row r="1152" spans="1:12" s="1" customFormat="1">
      <c r="A1152" s="9"/>
      <c r="B1152" s="30"/>
      <c r="C1152" s="35"/>
      <c r="D1152" s="38"/>
      <c r="E1152" s="13"/>
      <c r="F1152" s="13"/>
      <c r="G1152" s="13"/>
      <c r="H1152" s="13"/>
      <c r="I1152" s="13"/>
      <c r="J1152" s="14"/>
      <c r="K1152" s="14"/>
      <c r="L1152" s="13"/>
    </row>
    <row r="1153" spans="1:12" s="1" customFormat="1">
      <c r="A1153" s="9"/>
      <c r="B1153" s="30"/>
      <c r="C1153" s="35"/>
      <c r="D1153" s="38"/>
      <c r="E1153" s="13"/>
      <c r="F1153" s="13"/>
      <c r="G1153" s="13"/>
      <c r="H1153" s="13"/>
      <c r="I1153" s="13"/>
      <c r="J1153" s="14"/>
      <c r="K1153" s="14"/>
      <c r="L1153" s="13"/>
    </row>
    <row r="1154" spans="1:12" s="1" customFormat="1">
      <c r="A1154" s="9"/>
      <c r="B1154" s="30"/>
      <c r="C1154" s="35"/>
      <c r="D1154" s="38"/>
      <c r="E1154" s="13"/>
      <c r="F1154" s="13"/>
      <c r="G1154" s="13"/>
      <c r="H1154" s="13"/>
      <c r="I1154" s="13"/>
      <c r="J1154" s="14"/>
      <c r="K1154" s="14"/>
      <c r="L1154" s="13"/>
    </row>
    <row r="1155" spans="1:12" s="1" customFormat="1">
      <c r="A1155" s="9"/>
      <c r="B1155" s="30"/>
      <c r="C1155" s="35"/>
      <c r="D1155" s="38"/>
      <c r="E1155" s="13"/>
      <c r="F1155" s="13"/>
      <c r="G1155" s="13"/>
      <c r="H1155" s="13"/>
      <c r="I1155" s="13"/>
      <c r="J1155" s="14"/>
      <c r="K1155" s="14"/>
      <c r="L1155" s="13"/>
    </row>
  </sheetData>
  <mergeCells count="321">
    <mergeCell ref="A1:L1"/>
    <mergeCell ref="A2:L2"/>
    <mergeCell ref="A3:L3"/>
    <mergeCell ref="A4:L4"/>
    <mergeCell ref="A5:L5"/>
    <mergeCell ref="C19:L19"/>
    <mergeCell ref="A12:A61"/>
    <mergeCell ref="A754:A781"/>
    <mergeCell ref="A567:A573"/>
    <mergeCell ref="A574:A580"/>
    <mergeCell ref="A581:A587"/>
    <mergeCell ref="A588:A594"/>
    <mergeCell ref="A595:A601"/>
    <mergeCell ref="A602:A608"/>
    <mergeCell ref="A609:A615"/>
    <mergeCell ref="A616:A622"/>
    <mergeCell ref="A623:A629"/>
    <mergeCell ref="A504:A510"/>
    <mergeCell ref="A511:A517"/>
    <mergeCell ref="A518:A524"/>
    <mergeCell ref="A525:A531"/>
    <mergeCell ref="A532:A538"/>
    <mergeCell ref="A539:A545"/>
    <mergeCell ref="A546:A552"/>
    <mergeCell ref="A782:A788"/>
    <mergeCell ref="A789:A795"/>
    <mergeCell ref="A796:A802"/>
    <mergeCell ref="A803:A809"/>
    <mergeCell ref="A810:A816"/>
    <mergeCell ref="A817:A823"/>
    <mergeCell ref="A824:A830"/>
    <mergeCell ref="A831:A838"/>
    <mergeCell ref="A630:A664"/>
    <mergeCell ref="A665:A679"/>
    <mergeCell ref="A680:A694"/>
    <mergeCell ref="A695:A702"/>
    <mergeCell ref="A719:A725"/>
    <mergeCell ref="A726:A732"/>
    <mergeCell ref="A733:A739"/>
    <mergeCell ref="A740:A746"/>
    <mergeCell ref="A747:A753"/>
    <mergeCell ref="A703:A718"/>
    <mergeCell ref="A553:A559"/>
    <mergeCell ref="A560:A566"/>
    <mergeCell ref="A434:A440"/>
    <mergeCell ref="A441:A447"/>
    <mergeCell ref="A455:A461"/>
    <mergeCell ref="A462:A468"/>
    <mergeCell ref="A469:A475"/>
    <mergeCell ref="A476:A482"/>
    <mergeCell ref="A483:A489"/>
    <mergeCell ref="A490:A496"/>
    <mergeCell ref="A497:A503"/>
    <mergeCell ref="A448:A454"/>
    <mergeCell ref="A371:A377"/>
    <mergeCell ref="A378:A384"/>
    <mergeCell ref="A385:A391"/>
    <mergeCell ref="A392:A398"/>
    <mergeCell ref="A399:A405"/>
    <mergeCell ref="A406:A412"/>
    <mergeCell ref="A413:A419"/>
    <mergeCell ref="A420:A426"/>
    <mergeCell ref="A427:A433"/>
    <mergeCell ref="A308:A314"/>
    <mergeCell ref="A315:A321"/>
    <mergeCell ref="A322:A328"/>
    <mergeCell ref="A329:A335"/>
    <mergeCell ref="A336:A342"/>
    <mergeCell ref="A343:A349"/>
    <mergeCell ref="A350:A356"/>
    <mergeCell ref="A357:A363"/>
    <mergeCell ref="A364:A370"/>
    <mergeCell ref="A224:A230"/>
    <mergeCell ref="A231:A244"/>
    <mergeCell ref="A245:A251"/>
    <mergeCell ref="A252:A258"/>
    <mergeCell ref="A259:A265"/>
    <mergeCell ref="A266:A272"/>
    <mergeCell ref="A273:A279"/>
    <mergeCell ref="A280:A293"/>
    <mergeCell ref="A294:A307"/>
    <mergeCell ref="A126:A132"/>
    <mergeCell ref="A133:A139"/>
    <mergeCell ref="A140:A146"/>
    <mergeCell ref="A147:A153"/>
    <mergeCell ref="A154:A167"/>
    <mergeCell ref="A168:A181"/>
    <mergeCell ref="A182:A195"/>
    <mergeCell ref="A196:A209"/>
    <mergeCell ref="A210:A223"/>
    <mergeCell ref="A84:A90"/>
    <mergeCell ref="A91:A97"/>
    <mergeCell ref="A98:A104"/>
    <mergeCell ref="A105:A111"/>
    <mergeCell ref="A112:A118"/>
    <mergeCell ref="A119:A125"/>
    <mergeCell ref="A62:A83"/>
    <mergeCell ref="J7:L7"/>
    <mergeCell ref="J8:J10"/>
    <mergeCell ref="K8:K10"/>
    <mergeCell ref="L8:L10"/>
    <mergeCell ref="B7:B10"/>
    <mergeCell ref="C7:C10"/>
    <mergeCell ref="D7:D10"/>
    <mergeCell ref="E7:E10"/>
    <mergeCell ref="F7:F10"/>
    <mergeCell ref="G7:G10"/>
    <mergeCell ref="I8:I10"/>
    <mergeCell ref="H8:H10"/>
    <mergeCell ref="A7:A10"/>
    <mergeCell ref="H7:I7"/>
    <mergeCell ref="C62:C68"/>
    <mergeCell ref="C69:G69"/>
    <mergeCell ref="C70:C76"/>
    <mergeCell ref="C77:C83"/>
    <mergeCell ref="C12:C18"/>
    <mergeCell ref="C20:C26"/>
    <mergeCell ref="C27:C33"/>
    <mergeCell ref="C34:C40"/>
    <mergeCell ref="C41:C47"/>
    <mergeCell ref="C48:C54"/>
    <mergeCell ref="C55:C61"/>
    <mergeCell ref="B62:B83"/>
    <mergeCell ref="B105:B111"/>
    <mergeCell ref="C105:C111"/>
    <mergeCell ref="B112:B118"/>
    <mergeCell ref="C112:C118"/>
    <mergeCell ref="B119:B125"/>
    <mergeCell ref="C119:C125"/>
    <mergeCell ref="B84:B90"/>
    <mergeCell ref="C84:C90"/>
    <mergeCell ref="B91:B97"/>
    <mergeCell ref="C91:C97"/>
    <mergeCell ref="B98:B104"/>
    <mergeCell ref="C98:C104"/>
    <mergeCell ref="B147:B153"/>
    <mergeCell ref="C147:C153"/>
    <mergeCell ref="B154:B167"/>
    <mergeCell ref="C154:C160"/>
    <mergeCell ref="C161:C167"/>
    <mergeCell ref="B168:B181"/>
    <mergeCell ref="C168:C174"/>
    <mergeCell ref="C175:C181"/>
    <mergeCell ref="B126:B132"/>
    <mergeCell ref="C126:C132"/>
    <mergeCell ref="B133:B139"/>
    <mergeCell ref="C133:C139"/>
    <mergeCell ref="B140:B146"/>
    <mergeCell ref="C140:C146"/>
    <mergeCell ref="B210:B223"/>
    <mergeCell ref="C210:C216"/>
    <mergeCell ref="C217:C223"/>
    <mergeCell ref="B224:B230"/>
    <mergeCell ref="C224:C230"/>
    <mergeCell ref="B231:B244"/>
    <mergeCell ref="C231:C237"/>
    <mergeCell ref="C238:C244"/>
    <mergeCell ref="B182:B195"/>
    <mergeCell ref="C182:C188"/>
    <mergeCell ref="C189:C195"/>
    <mergeCell ref="B196:B209"/>
    <mergeCell ref="C196:C202"/>
    <mergeCell ref="C203:C209"/>
    <mergeCell ref="B266:B272"/>
    <mergeCell ref="C266:C272"/>
    <mergeCell ref="B273:B279"/>
    <mergeCell ref="C273:C279"/>
    <mergeCell ref="B280:B293"/>
    <mergeCell ref="C280:C286"/>
    <mergeCell ref="C287:C293"/>
    <mergeCell ref="B245:B251"/>
    <mergeCell ref="C245:C251"/>
    <mergeCell ref="B252:B258"/>
    <mergeCell ref="C252:C258"/>
    <mergeCell ref="B259:B265"/>
    <mergeCell ref="C259:C265"/>
    <mergeCell ref="B322:B328"/>
    <mergeCell ref="C322:C328"/>
    <mergeCell ref="B329:B335"/>
    <mergeCell ref="C329:C335"/>
    <mergeCell ref="B336:B342"/>
    <mergeCell ref="C336:C342"/>
    <mergeCell ref="B294:B307"/>
    <mergeCell ref="C294:C300"/>
    <mergeCell ref="C301:C307"/>
    <mergeCell ref="B308:B314"/>
    <mergeCell ref="C308:C314"/>
    <mergeCell ref="B315:B321"/>
    <mergeCell ref="C315:C321"/>
    <mergeCell ref="B364:B370"/>
    <mergeCell ref="C364:C370"/>
    <mergeCell ref="B371:B377"/>
    <mergeCell ref="C371:C377"/>
    <mergeCell ref="B378:B384"/>
    <mergeCell ref="C378:C384"/>
    <mergeCell ref="B343:B349"/>
    <mergeCell ref="C343:C349"/>
    <mergeCell ref="B350:B356"/>
    <mergeCell ref="C350:C356"/>
    <mergeCell ref="B357:B363"/>
    <mergeCell ref="C357:C363"/>
    <mergeCell ref="B406:B412"/>
    <mergeCell ref="C406:C412"/>
    <mergeCell ref="B413:B419"/>
    <mergeCell ref="C413:C419"/>
    <mergeCell ref="B420:B426"/>
    <mergeCell ref="C420:C426"/>
    <mergeCell ref="B385:B391"/>
    <mergeCell ref="C385:C391"/>
    <mergeCell ref="B392:B398"/>
    <mergeCell ref="C392:C398"/>
    <mergeCell ref="B399:B405"/>
    <mergeCell ref="C399:C405"/>
    <mergeCell ref="B455:B461"/>
    <mergeCell ref="C455:C461"/>
    <mergeCell ref="B462:B468"/>
    <mergeCell ref="C462:C468"/>
    <mergeCell ref="B469:B475"/>
    <mergeCell ref="C469:C475"/>
    <mergeCell ref="B427:B433"/>
    <mergeCell ref="C427:C433"/>
    <mergeCell ref="B434:B440"/>
    <mergeCell ref="C434:C440"/>
    <mergeCell ref="B441:B447"/>
    <mergeCell ref="C441:C447"/>
    <mergeCell ref="C448:C454"/>
    <mergeCell ref="B448:B454"/>
    <mergeCell ref="B497:B503"/>
    <mergeCell ref="C497:C503"/>
    <mergeCell ref="B504:B510"/>
    <mergeCell ref="C504:C510"/>
    <mergeCell ref="B511:B517"/>
    <mergeCell ref="C511:C517"/>
    <mergeCell ref="B476:B482"/>
    <mergeCell ref="C476:C482"/>
    <mergeCell ref="B483:B489"/>
    <mergeCell ref="C483:C489"/>
    <mergeCell ref="B490:B496"/>
    <mergeCell ref="C490:C496"/>
    <mergeCell ref="B539:B545"/>
    <mergeCell ref="C539:C545"/>
    <mergeCell ref="B546:B552"/>
    <mergeCell ref="C546:C552"/>
    <mergeCell ref="B553:B559"/>
    <mergeCell ref="C553:C559"/>
    <mergeCell ref="B518:B524"/>
    <mergeCell ref="C518:C524"/>
    <mergeCell ref="B525:B531"/>
    <mergeCell ref="C525:C531"/>
    <mergeCell ref="B532:B538"/>
    <mergeCell ref="C532:C538"/>
    <mergeCell ref="B581:B587"/>
    <mergeCell ref="C581:C587"/>
    <mergeCell ref="B588:B594"/>
    <mergeCell ref="C588:C594"/>
    <mergeCell ref="B595:B601"/>
    <mergeCell ref="C595:C601"/>
    <mergeCell ref="B560:B566"/>
    <mergeCell ref="C560:C566"/>
    <mergeCell ref="B567:B573"/>
    <mergeCell ref="C567:C573"/>
    <mergeCell ref="B574:B580"/>
    <mergeCell ref="C574:C580"/>
    <mergeCell ref="B623:B629"/>
    <mergeCell ref="C623:C629"/>
    <mergeCell ref="B630:B664"/>
    <mergeCell ref="C630:C636"/>
    <mergeCell ref="C637:C643"/>
    <mergeCell ref="C644:C650"/>
    <mergeCell ref="C651:C657"/>
    <mergeCell ref="C658:C664"/>
    <mergeCell ref="B602:B608"/>
    <mergeCell ref="C602:C608"/>
    <mergeCell ref="B609:B615"/>
    <mergeCell ref="C609:C615"/>
    <mergeCell ref="B616:B622"/>
    <mergeCell ref="C616:C622"/>
    <mergeCell ref="B665:B679"/>
    <mergeCell ref="C665:C671"/>
    <mergeCell ref="C672:C679"/>
    <mergeCell ref="B680:B694"/>
    <mergeCell ref="C680:L680"/>
    <mergeCell ref="C681:C687"/>
    <mergeCell ref="C688:C694"/>
    <mergeCell ref="B695:B702"/>
    <mergeCell ref="C695:C702"/>
    <mergeCell ref="B740:B746"/>
    <mergeCell ref="C740:C746"/>
    <mergeCell ref="B747:B753"/>
    <mergeCell ref="C747:C753"/>
    <mergeCell ref="C703:C710"/>
    <mergeCell ref="B719:B725"/>
    <mergeCell ref="C719:C725"/>
    <mergeCell ref="B726:B732"/>
    <mergeCell ref="C726:C732"/>
    <mergeCell ref="B703:B718"/>
    <mergeCell ref="C711:C718"/>
    <mergeCell ref="B831:B838"/>
    <mergeCell ref="C831:C838"/>
    <mergeCell ref="B12:B61"/>
    <mergeCell ref="B810:B816"/>
    <mergeCell ref="C810:C816"/>
    <mergeCell ref="B817:B823"/>
    <mergeCell ref="C817:C823"/>
    <mergeCell ref="B824:B830"/>
    <mergeCell ref="C824:C830"/>
    <mergeCell ref="B789:B795"/>
    <mergeCell ref="C789:C795"/>
    <mergeCell ref="B796:B802"/>
    <mergeCell ref="C796:C802"/>
    <mergeCell ref="B803:B809"/>
    <mergeCell ref="C803:C809"/>
    <mergeCell ref="B754:B781"/>
    <mergeCell ref="C754:C760"/>
    <mergeCell ref="C761:C767"/>
    <mergeCell ref="C768:C774"/>
    <mergeCell ref="C775:C781"/>
    <mergeCell ref="B782:B788"/>
    <mergeCell ref="C782:C788"/>
    <mergeCell ref="B733:B739"/>
    <mergeCell ref="C733:C739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rowBreaks count="12" manualBreakCount="12">
    <brk id="61" max="16383" man="1"/>
    <brk id="125" max="16383" man="1"/>
    <brk id="195" max="16383" man="1"/>
    <brk id="265" max="16383" man="1"/>
    <brk id="335" max="16383" man="1"/>
    <brk id="398" max="16383" man="1"/>
    <brk id="454" max="16383" man="1"/>
    <brk id="524" max="16383" man="1"/>
    <brk id="594" max="16383" man="1"/>
    <brk id="664" max="16383" man="1"/>
    <brk id="725" max="16383" man="1"/>
    <brk id="7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71"/>
  <sheetViews>
    <sheetView view="pageBreakPreview" zoomScale="60" zoomScaleNormal="60" workbookViewId="0">
      <pane xSplit="2" ySplit="9" topLeftCell="C550" activePane="bottomRight" state="frozen"/>
      <selection pane="topRight" activeCell="C1" sqref="C1"/>
      <selection pane="bottomLeft" activeCell="A13" sqref="A13"/>
      <selection pane="bottomRight" activeCell="D408" sqref="A408:XFD433"/>
    </sheetView>
  </sheetViews>
  <sheetFormatPr defaultColWidth="19" defaultRowHeight="15.75"/>
  <cols>
    <col min="1" max="1" width="6.7109375" style="3" customWidth="1"/>
    <col min="2" max="2" width="32" style="20" customWidth="1"/>
    <col min="3" max="3" width="35" style="28" customWidth="1"/>
    <col min="4" max="4" width="34.42578125" style="20" customWidth="1"/>
    <col min="5" max="12" width="20.7109375" style="27" customWidth="1"/>
    <col min="13" max="16384" width="19" style="3"/>
  </cols>
  <sheetData>
    <row r="1" spans="1:14">
      <c r="A1" s="108" t="s">
        <v>233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15.7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4" ht="15.75" customHeight="1">
      <c r="A4" s="110" t="s">
        <v>254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4"/>
      <c r="N4" s="4"/>
    </row>
    <row r="5" spans="1:14" ht="15.75" customHeight="1">
      <c r="A5" s="110" t="s">
        <v>245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4">
      <c r="A6" s="7"/>
      <c r="B6" s="19"/>
      <c r="C6" s="7"/>
      <c r="D6" s="19"/>
      <c r="E6" s="22"/>
      <c r="F6" s="22"/>
      <c r="G6" s="22"/>
      <c r="H6" s="21"/>
      <c r="I6" s="21"/>
      <c r="J6" s="23"/>
      <c r="K6" s="23"/>
      <c r="L6" s="24" t="s">
        <v>2</v>
      </c>
    </row>
    <row r="7" spans="1:14" s="40" customFormat="1" ht="51" customHeight="1">
      <c r="A7" s="100" t="s">
        <v>239</v>
      </c>
      <c r="B7" s="93" t="s">
        <v>3</v>
      </c>
      <c r="C7" s="162" t="s">
        <v>235</v>
      </c>
      <c r="D7" s="93" t="s">
        <v>4</v>
      </c>
      <c r="E7" s="99" t="s">
        <v>5</v>
      </c>
      <c r="F7" s="99" t="s">
        <v>6</v>
      </c>
      <c r="G7" s="99" t="s">
        <v>7</v>
      </c>
      <c r="H7" s="99" t="s">
        <v>236</v>
      </c>
      <c r="I7" s="99"/>
      <c r="J7" s="91" t="s">
        <v>8</v>
      </c>
      <c r="K7" s="91"/>
      <c r="L7" s="91"/>
    </row>
    <row r="8" spans="1:14" s="40" customFormat="1" ht="15.75" customHeight="1">
      <c r="A8" s="100"/>
      <c r="B8" s="94"/>
      <c r="C8" s="162"/>
      <c r="D8" s="94"/>
      <c r="E8" s="99"/>
      <c r="F8" s="99"/>
      <c r="G8" s="99"/>
      <c r="H8" s="155" t="s">
        <v>237</v>
      </c>
      <c r="I8" s="155" t="s">
        <v>238</v>
      </c>
      <c r="J8" s="157" t="s">
        <v>240</v>
      </c>
      <c r="K8" s="157" t="s">
        <v>241</v>
      </c>
      <c r="L8" s="157" t="s">
        <v>242</v>
      </c>
    </row>
    <row r="9" spans="1:14" s="40" customFormat="1" ht="38.25" customHeight="1">
      <c r="A9" s="100"/>
      <c r="B9" s="94"/>
      <c r="C9" s="162"/>
      <c r="D9" s="95"/>
      <c r="E9" s="99"/>
      <c r="F9" s="99"/>
      <c r="G9" s="99"/>
      <c r="H9" s="156"/>
      <c r="I9" s="156"/>
      <c r="J9" s="158"/>
      <c r="K9" s="158"/>
      <c r="L9" s="158"/>
    </row>
    <row r="10" spans="1:14" s="4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</row>
    <row r="11" spans="1:14" s="40" customFormat="1" ht="57.75" customHeight="1">
      <c r="A11" s="152">
        <v>1</v>
      </c>
      <c r="B11" s="133" t="s">
        <v>244</v>
      </c>
      <c r="C11" s="152" t="s">
        <v>120</v>
      </c>
      <c r="D11" s="42" t="s">
        <v>121</v>
      </c>
      <c r="E11" s="43">
        <f>E12+E13+E14+E15</f>
        <v>3212.5</v>
      </c>
      <c r="F11" s="43">
        <f>F12+F13+F14+F15</f>
        <v>279455.59999999998</v>
      </c>
      <c r="G11" s="43">
        <f>G12+G13+G14+G15</f>
        <v>279455.59999999998</v>
      </c>
      <c r="H11" s="43">
        <f>H12+H13+H14+H15</f>
        <v>186542.2</v>
      </c>
      <c r="I11" s="43">
        <f>I12+I13+I14+I15</f>
        <v>184299.7</v>
      </c>
      <c r="J11" s="44">
        <f>I11/E11*100</f>
        <v>5736.9556420233466</v>
      </c>
      <c r="K11" s="43">
        <f>H11/F11*100</f>
        <v>66.751999244244885</v>
      </c>
      <c r="L11" s="43">
        <f>H11/G11*100</f>
        <v>66.751999244244885</v>
      </c>
    </row>
    <row r="12" spans="1:14" s="40" customFormat="1" ht="30" customHeight="1">
      <c r="A12" s="153"/>
      <c r="B12" s="134"/>
      <c r="C12" s="153"/>
      <c r="D12" s="42" t="s">
        <v>11</v>
      </c>
      <c r="E12" s="43">
        <f>E18+E23+E28+E33</f>
        <v>3002.5</v>
      </c>
      <c r="F12" s="43">
        <f>F18+F23+F28+F33</f>
        <v>66356.600000000006</v>
      </c>
      <c r="G12" s="43">
        <f t="shared" ref="F12:I14" si="0">G18+G23+G28+G33</f>
        <v>66356.600000000006</v>
      </c>
      <c r="H12" s="43">
        <f t="shared" si="0"/>
        <v>32691.000000000004</v>
      </c>
      <c r="I12" s="43">
        <f t="shared" si="0"/>
        <v>30548.500000000004</v>
      </c>
      <c r="J12" s="44">
        <f>I12/E12*100</f>
        <v>1017.4354704412991</v>
      </c>
      <c r="K12" s="43">
        <f>H12/F12*100</f>
        <v>49.265634465900902</v>
      </c>
      <c r="L12" s="43">
        <f>H12/G12*100</f>
        <v>49.265634465900902</v>
      </c>
    </row>
    <row r="13" spans="1:14" s="40" customFormat="1" ht="30" customHeight="1">
      <c r="A13" s="153"/>
      <c r="B13" s="134"/>
      <c r="C13" s="153"/>
      <c r="D13" s="42" t="s">
        <v>122</v>
      </c>
      <c r="E13" s="43">
        <f>E19+E24+E29+E34</f>
        <v>0</v>
      </c>
      <c r="F13" s="43">
        <f t="shared" si="0"/>
        <v>213099</v>
      </c>
      <c r="G13" s="43">
        <f t="shared" si="0"/>
        <v>213099</v>
      </c>
      <c r="H13" s="43">
        <f t="shared" si="0"/>
        <v>153751.20000000001</v>
      </c>
      <c r="I13" s="43">
        <f t="shared" si="0"/>
        <v>153751.20000000001</v>
      </c>
      <c r="J13" s="44" t="e">
        <f>I13/E13*100</f>
        <v>#DIV/0!</v>
      </c>
      <c r="K13" s="43">
        <f>H13/F13*100</f>
        <v>72.150127405572064</v>
      </c>
      <c r="L13" s="43">
        <f>H13/G13*100</f>
        <v>72.150127405572064</v>
      </c>
    </row>
    <row r="14" spans="1:14" s="40" customFormat="1" ht="30" customHeight="1">
      <c r="A14" s="153"/>
      <c r="B14" s="134"/>
      <c r="C14" s="153"/>
      <c r="D14" s="42" t="s">
        <v>15</v>
      </c>
      <c r="E14" s="43">
        <f>E20+E25+E30+E35</f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4" t="e">
        <f>I14/E14*100</f>
        <v>#DIV/0!</v>
      </c>
      <c r="K14" s="43" t="e">
        <f>H14/F14*100</f>
        <v>#DIV/0!</v>
      </c>
      <c r="L14" s="43" t="e">
        <f>H14/G14*100</f>
        <v>#DIV/0!</v>
      </c>
    </row>
    <row r="15" spans="1:14" s="40" customFormat="1" ht="62.25" customHeight="1">
      <c r="A15" s="153"/>
      <c r="B15" s="134"/>
      <c r="C15" s="154"/>
      <c r="D15" s="42" t="s">
        <v>19</v>
      </c>
      <c r="E15" s="43">
        <f>E21+E26+E31+E36</f>
        <v>210</v>
      </c>
      <c r="F15" s="43">
        <f>F21+F26+F31+F36</f>
        <v>0</v>
      </c>
      <c r="G15" s="43">
        <f>G21+G26+G31+G36</f>
        <v>0</v>
      </c>
      <c r="H15" s="43">
        <f>H21+H26+H31+H36</f>
        <v>100</v>
      </c>
      <c r="I15" s="43">
        <f>I21+I26+I31+I36</f>
        <v>0</v>
      </c>
      <c r="J15" s="44">
        <f>I15/E15*100</f>
        <v>0</v>
      </c>
      <c r="K15" s="43" t="e">
        <f>H15/F15*100</f>
        <v>#DIV/0!</v>
      </c>
      <c r="L15" s="43" t="e">
        <f>H15/G15*100</f>
        <v>#DIV/0!</v>
      </c>
    </row>
    <row r="16" spans="1:14" s="40" customFormat="1" ht="15.75" customHeight="1">
      <c r="A16" s="153"/>
      <c r="B16" s="134"/>
      <c r="C16" s="159" t="s">
        <v>17</v>
      </c>
      <c r="D16" s="160"/>
      <c r="E16" s="160"/>
      <c r="F16" s="160"/>
      <c r="G16" s="160"/>
      <c r="H16" s="160"/>
      <c r="I16" s="160"/>
      <c r="J16" s="160"/>
      <c r="K16" s="160"/>
      <c r="L16" s="161"/>
    </row>
    <row r="17" spans="1:12" s="40" customFormat="1" ht="15.75" customHeight="1">
      <c r="A17" s="153"/>
      <c r="B17" s="134"/>
      <c r="C17" s="152" t="s">
        <v>123</v>
      </c>
      <c r="D17" s="45" t="s">
        <v>121</v>
      </c>
      <c r="E17" s="43">
        <f>E18+E19+E20+E21</f>
        <v>2382.5</v>
      </c>
      <c r="F17" s="43">
        <f>F18+F19+F20+F21</f>
        <v>2471.1999999999998</v>
      </c>
      <c r="G17" s="43">
        <f>G18+G19+G20+G21</f>
        <v>2471.1999999999998</v>
      </c>
      <c r="H17" s="43">
        <f>H18+H19+H20+H21</f>
        <v>2142.5</v>
      </c>
      <c r="I17" s="43">
        <f>I18+I19+I20+I21</f>
        <v>0</v>
      </c>
      <c r="J17" s="43">
        <f>I17/E17*100</f>
        <v>0</v>
      </c>
      <c r="K17" s="43">
        <f>H17/F17*100</f>
        <v>86.698769828423451</v>
      </c>
      <c r="L17" s="43">
        <f>H17/G17*100</f>
        <v>86.698769828423451</v>
      </c>
    </row>
    <row r="18" spans="1:12" s="40" customFormat="1">
      <c r="A18" s="153"/>
      <c r="B18" s="134"/>
      <c r="C18" s="153"/>
      <c r="D18" s="45" t="s">
        <v>11</v>
      </c>
      <c r="E18" s="43">
        <f t="shared" ref="E18:I21" si="1">E44+E415</f>
        <v>2382.5</v>
      </c>
      <c r="F18" s="43">
        <f t="shared" si="1"/>
        <v>2471.1999999999998</v>
      </c>
      <c r="G18" s="43">
        <f t="shared" si="1"/>
        <v>2471.1999999999998</v>
      </c>
      <c r="H18" s="43">
        <f t="shared" si="1"/>
        <v>2142.5</v>
      </c>
      <c r="I18" s="43">
        <f t="shared" si="1"/>
        <v>0</v>
      </c>
      <c r="J18" s="43">
        <f t="shared" ref="J18" si="2">I18/E18*100</f>
        <v>0</v>
      </c>
      <c r="K18" s="43">
        <f t="shared" ref="K18" si="3">H18/F18*100</f>
        <v>86.698769828423451</v>
      </c>
      <c r="L18" s="43">
        <f t="shared" ref="L18" si="4">H18/G18*100</f>
        <v>86.698769828423451</v>
      </c>
    </row>
    <row r="19" spans="1:12" s="40" customFormat="1">
      <c r="A19" s="153"/>
      <c r="B19" s="134"/>
      <c r="C19" s="153"/>
      <c r="D19" s="45" t="s">
        <v>122</v>
      </c>
      <c r="E19" s="43">
        <f t="shared" si="1"/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v>0</v>
      </c>
      <c r="K19" s="43">
        <v>0</v>
      </c>
      <c r="L19" s="43">
        <v>0</v>
      </c>
    </row>
    <row r="20" spans="1:12" s="40" customFormat="1" ht="31.5">
      <c r="A20" s="153"/>
      <c r="B20" s="134"/>
      <c r="C20" s="153"/>
      <c r="D20" s="45" t="s">
        <v>15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43">
        <v>0</v>
      </c>
      <c r="K20" s="43">
        <v>0</v>
      </c>
      <c r="L20" s="43">
        <v>0</v>
      </c>
    </row>
    <row r="21" spans="1:12" s="40" customFormat="1" ht="31.5">
      <c r="A21" s="153"/>
      <c r="B21" s="134"/>
      <c r="C21" s="154"/>
      <c r="D21" s="45" t="s">
        <v>19</v>
      </c>
      <c r="E21" s="43">
        <f t="shared" si="1"/>
        <v>0</v>
      </c>
      <c r="F21" s="43">
        <f t="shared" si="1"/>
        <v>0</v>
      </c>
      <c r="G21" s="43">
        <f t="shared" si="1"/>
        <v>0</v>
      </c>
      <c r="H21" s="43">
        <f t="shared" si="1"/>
        <v>0</v>
      </c>
      <c r="I21" s="43">
        <f t="shared" si="1"/>
        <v>0</v>
      </c>
      <c r="J21" s="43">
        <v>0</v>
      </c>
      <c r="K21" s="43">
        <v>0</v>
      </c>
      <c r="L21" s="43">
        <v>0</v>
      </c>
    </row>
    <row r="22" spans="1:12" s="40" customFormat="1" ht="15.75" customHeight="1">
      <c r="A22" s="153"/>
      <c r="B22" s="134"/>
      <c r="C22" s="152" t="s">
        <v>124</v>
      </c>
      <c r="D22" s="45" t="s">
        <v>121</v>
      </c>
      <c r="E22" s="43">
        <f>E23+E24+E25+E26</f>
        <v>620</v>
      </c>
      <c r="F22" s="43">
        <f>F23+F24+F25+F26</f>
        <v>276984.40000000002</v>
      </c>
      <c r="G22" s="43">
        <f>G23+G24+G25+G26</f>
        <v>276984.40000000002</v>
      </c>
      <c r="H22" s="43">
        <f>H23+H24+H25+H26</f>
        <v>184299.7</v>
      </c>
      <c r="I22" s="43">
        <f>I23+I24+I25+I26</f>
        <v>184299.7</v>
      </c>
      <c r="J22" s="43">
        <f>I22/E22*100</f>
        <v>29725.758064516129</v>
      </c>
      <c r="K22" s="43">
        <f>H22/F22*100</f>
        <v>66.537934988396458</v>
      </c>
      <c r="L22" s="43">
        <f>H22/G22*100</f>
        <v>66.537934988396458</v>
      </c>
    </row>
    <row r="23" spans="1:12" s="40" customFormat="1">
      <c r="A23" s="153"/>
      <c r="B23" s="134"/>
      <c r="C23" s="153"/>
      <c r="D23" s="45" t="s">
        <v>11</v>
      </c>
      <c r="E23" s="43">
        <f>E49+E420</f>
        <v>620</v>
      </c>
      <c r="F23" s="43">
        <f>F49+F420+F384</f>
        <v>63885.4</v>
      </c>
      <c r="G23" s="43">
        <f t="shared" ref="G23:I24" si="5">G49+G420+G384</f>
        <v>63885.4</v>
      </c>
      <c r="H23" s="43">
        <f t="shared" si="5"/>
        <v>30548.500000000004</v>
      </c>
      <c r="I23" s="43">
        <f t="shared" si="5"/>
        <v>30548.500000000004</v>
      </c>
      <c r="J23" s="43">
        <f t="shared" ref="J23" si="6">I23/E23*100</f>
        <v>4927.1774193548399</v>
      </c>
      <c r="K23" s="43">
        <f t="shared" ref="K23:K24" si="7">H23/F23*100</f>
        <v>47.817654738015264</v>
      </c>
      <c r="L23" s="43">
        <f t="shared" ref="L23:L24" si="8">H23/G23*100</f>
        <v>47.817654738015264</v>
      </c>
    </row>
    <row r="24" spans="1:12" s="40" customFormat="1">
      <c r="A24" s="153"/>
      <c r="B24" s="134"/>
      <c r="C24" s="153"/>
      <c r="D24" s="45" t="s">
        <v>122</v>
      </c>
      <c r="E24" s="43">
        <f t="shared" ref="E24:I26" si="9">E71+E127+E223+E314+E350</f>
        <v>0</v>
      </c>
      <c r="F24" s="43">
        <f>F50+F421+F385</f>
        <v>213099</v>
      </c>
      <c r="G24" s="43">
        <f t="shared" si="5"/>
        <v>213099</v>
      </c>
      <c r="H24" s="43">
        <f t="shared" si="5"/>
        <v>153751.20000000001</v>
      </c>
      <c r="I24" s="43">
        <f t="shared" si="5"/>
        <v>153751.20000000001</v>
      </c>
      <c r="J24" s="43" t="e">
        <f>I24/E24*100</f>
        <v>#DIV/0!</v>
      </c>
      <c r="K24" s="43">
        <f t="shared" si="7"/>
        <v>72.150127405572064</v>
      </c>
      <c r="L24" s="43">
        <f t="shared" si="8"/>
        <v>72.150127405572064</v>
      </c>
    </row>
    <row r="25" spans="1:12" s="40" customFormat="1" ht="31.5">
      <c r="A25" s="153"/>
      <c r="B25" s="134"/>
      <c r="C25" s="153"/>
      <c r="D25" s="45" t="s">
        <v>15</v>
      </c>
      <c r="E25" s="43">
        <f t="shared" si="9"/>
        <v>0</v>
      </c>
      <c r="F25" s="43">
        <f t="shared" si="9"/>
        <v>0</v>
      </c>
      <c r="G25" s="43">
        <f t="shared" si="9"/>
        <v>0</v>
      </c>
      <c r="H25" s="43">
        <f t="shared" si="9"/>
        <v>0</v>
      </c>
      <c r="I25" s="43">
        <f t="shared" si="9"/>
        <v>0</v>
      </c>
      <c r="J25" s="43">
        <v>0</v>
      </c>
      <c r="K25" s="43">
        <v>0</v>
      </c>
      <c r="L25" s="43">
        <v>0</v>
      </c>
    </row>
    <row r="26" spans="1:12" s="40" customFormat="1" ht="31.5">
      <c r="A26" s="153"/>
      <c r="B26" s="134"/>
      <c r="C26" s="154"/>
      <c r="D26" s="45" t="s">
        <v>19</v>
      </c>
      <c r="E26" s="43">
        <f t="shared" si="9"/>
        <v>0</v>
      </c>
      <c r="F26" s="43">
        <f t="shared" si="9"/>
        <v>0</v>
      </c>
      <c r="G26" s="43">
        <f t="shared" si="9"/>
        <v>0</v>
      </c>
      <c r="H26" s="43">
        <f t="shared" si="9"/>
        <v>0</v>
      </c>
      <c r="I26" s="43">
        <f t="shared" si="9"/>
        <v>0</v>
      </c>
      <c r="J26" s="43">
        <v>0</v>
      </c>
      <c r="K26" s="43">
        <v>0</v>
      </c>
      <c r="L26" s="43">
        <v>0</v>
      </c>
    </row>
    <row r="27" spans="1:12" s="40" customFormat="1" ht="15.75" customHeight="1">
      <c r="A27" s="153"/>
      <c r="B27" s="134"/>
      <c r="C27" s="152" t="s">
        <v>125</v>
      </c>
      <c r="D27" s="45" t="s">
        <v>121</v>
      </c>
      <c r="E27" s="43">
        <f>E28+E29+E30+E31</f>
        <v>0</v>
      </c>
      <c r="F27" s="43">
        <f>F28+F29+F30+F31</f>
        <v>0</v>
      </c>
      <c r="G27" s="43">
        <f>G28+G29+G30+G31</f>
        <v>0</v>
      </c>
      <c r="H27" s="43">
        <f>H28+H29+H30+H31</f>
        <v>0</v>
      </c>
      <c r="I27" s="43">
        <f>I28+I29+I30+I31</f>
        <v>0</v>
      </c>
      <c r="J27" s="43">
        <v>0</v>
      </c>
      <c r="K27" s="43">
        <v>0</v>
      </c>
      <c r="L27" s="43">
        <v>0</v>
      </c>
    </row>
    <row r="28" spans="1:12" s="40" customFormat="1">
      <c r="A28" s="153"/>
      <c r="B28" s="134"/>
      <c r="C28" s="153"/>
      <c r="D28" s="45" t="s">
        <v>11</v>
      </c>
      <c r="E28" s="43">
        <f t="shared" ref="E28:I31" si="10">E54+E425</f>
        <v>0</v>
      </c>
      <c r="F28" s="43">
        <f t="shared" si="10"/>
        <v>0</v>
      </c>
      <c r="G28" s="43">
        <f t="shared" si="10"/>
        <v>0</v>
      </c>
      <c r="H28" s="43">
        <f t="shared" si="10"/>
        <v>0</v>
      </c>
      <c r="I28" s="43">
        <f t="shared" si="10"/>
        <v>0</v>
      </c>
      <c r="J28" s="43">
        <v>0</v>
      </c>
      <c r="K28" s="43">
        <v>0</v>
      </c>
      <c r="L28" s="43">
        <v>0</v>
      </c>
    </row>
    <row r="29" spans="1:12" s="40" customFormat="1">
      <c r="A29" s="153"/>
      <c r="B29" s="134"/>
      <c r="C29" s="153"/>
      <c r="D29" s="45" t="s">
        <v>122</v>
      </c>
      <c r="E29" s="43">
        <f t="shared" si="10"/>
        <v>0</v>
      </c>
      <c r="F29" s="43">
        <f t="shared" si="10"/>
        <v>0</v>
      </c>
      <c r="G29" s="43">
        <f t="shared" si="10"/>
        <v>0</v>
      </c>
      <c r="H29" s="43">
        <f t="shared" si="10"/>
        <v>0</v>
      </c>
      <c r="I29" s="43">
        <f t="shared" si="10"/>
        <v>0</v>
      </c>
      <c r="J29" s="43">
        <v>0</v>
      </c>
      <c r="K29" s="43">
        <v>0</v>
      </c>
      <c r="L29" s="43">
        <v>0</v>
      </c>
    </row>
    <row r="30" spans="1:12" s="40" customFormat="1" ht="31.5">
      <c r="A30" s="153"/>
      <c r="B30" s="134"/>
      <c r="C30" s="153"/>
      <c r="D30" s="45" t="s">
        <v>15</v>
      </c>
      <c r="E30" s="43">
        <f t="shared" si="10"/>
        <v>0</v>
      </c>
      <c r="F30" s="43">
        <f t="shared" si="10"/>
        <v>0</v>
      </c>
      <c r="G30" s="43">
        <f t="shared" si="10"/>
        <v>0</v>
      </c>
      <c r="H30" s="43">
        <f t="shared" si="10"/>
        <v>0</v>
      </c>
      <c r="I30" s="43">
        <f t="shared" si="10"/>
        <v>0</v>
      </c>
      <c r="J30" s="43">
        <v>0</v>
      </c>
      <c r="K30" s="43">
        <v>0</v>
      </c>
      <c r="L30" s="43">
        <v>0</v>
      </c>
    </row>
    <row r="31" spans="1:12" s="40" customFormat="1" ht="31.5">
      <c r="A31" s="153"/>
      <c r="B31" s="134"/>
      <c r="C31" s="154"/>
      <c r="D31" s="45" t="s">
        <v>19</v>
      </c>
      <c r="E31" s="43">
        <f t="shared" si="10"/>
        <v>0</v>
      </c>
      <c r="F31" s="43">
        <f t="shared" si="10"/>
        <v>0</v>
      </c>
      <c r="G31" s="43">
        <f t="shared" si="10"/>
        <v>0</v>
      </c>
      <c r="H31" s="43">
        <f t="shared" si="10"/>
        <v>0</v>
      </c>
      <c r="I31" s="43">
        <f t="shared" si="10"/>
        <v>0</v>
      </c>
      <c r="J31" s="43">
        <v>0</v>
      </c>
      <c r="K31" s="43">
        <v>0</v>
      </c>
      <c r="L31" s="43">
        <v>0</v>
      </c>
    </row>
    <row r="32" spans="1:12" s="40" customFormat="1" ht="15.75" customHeight="1">
      <c r="A32" s="153"/>
      <c r="B32" s="134"/>
      <c r="C32" s="152" t="s">
        <v>126</v>
      </c>
      <c r="D32" s="45" t="s">
        <v>121</v>
      </c>
      <c r="E32" s="43">
        <f>E33+E34+E35+E36</f>
        <v>210</v>
      </c>
      <c r="F32" s="43">
        <f>F33+F34+F35+F36</f>
        <v>0</v>
      </c>
      <c r="G32" s="43">
        <f>G33+G34+G35+G36</f>
        <v>0</v>
      </c>
      <c r="H32" s="43">
        <f>H33+H34+H35+H36</f>
        <v>100</v>
      </c>
      <c r="I32" s="43">
        <f>I33+I34+I35+I36</f>
        <v>0</v>
      </c>
      <c r="J32" s="43">
        <f t="shared" ref="J32:J36" si="11">H32/E32*100</f>
        <v>47.619047619047613</v>
      </c>
      <c r="K32" s="43">
        <v>0</v>
      </c>
      <c r="L32" s="43">
        <v>0</v>
      </c>
    </row>
    <row r="33" spans="1:12" s="40" customFormat="1">
      <c r="A33" s="153"/>
      <c r="B33" s="134"/>
      <c r="C33" s="153"/>
      <c r="D33" s="45" t="s">
        <v>11</v>
      </c>
      <c r="E33" s="43">
        <f>E59</f>
        <v>0</v>
      </c>
      <c r="F33" s="43">
        <f>F59</f>
        <v>0</v>
      </c>
      <c r="G33" s="43">
        <f>G59</f>
        <v>0</v>
      </c>
      <c r="H33" s="43">
        <f>H59</f>
        <v>0</v>
      </c>
      <c r="I33" s="43">
        <f>I59</f>
        <v>0</v>
      </c>
      <c r="J33" s="43">
        <v>0</v>
      </c>
      <c r="K33" s="43">
        <v>0</v>
      </c>
      <c r="L33" s="43">
        <v>0</v>
      </c>
    </row>
    <row r="34" spans="1:12" s="40" customFormat="1">
      <c r="A34" s="153"/>
      <c r="B34" s="134"/>
      <c r="C34" s="153"/>
      <c r="D34" s="45" t="s">
        <v>122</v>
      </c>
      <c r="E34" s="43">
        <f t="shared" ref="E34:I36" si="12">E60</f>
        <v>0</v>
      </c>
      <c r="F34" s="43">
        <f t="shared" si="12"/>
        <v>0</v>
      </c>
      <c r="G34" s="43">
        <f t="shared" si="12"/>
        <v>0</v>
      </c>
      <c r="H34" s="43">
        <f t="shared" si="12"/>
        <v>0</v>
      </c>
      <c r="I34" s="43">
        <f t="shared" si="12"/>
        <v>0</v>
      </c>
      <c r="J34" s="43">
        <v>0</v>
      </c>
      <c r="K34" s="43">
        <v>0</v>
      </c>
      <c r="L34" s="43">
        <v>0</v>
      </c>
    </row>
    <row r="35" spans="1:12" s="40" customFormat="1" ht="31.5">
      <c r="A35" s="153"/>
      <c r="B35" s="134"/>
      <c r="C35" s="153"/>
      <c r="D35" s="45" t="s">
        <v>15</v>
      </c>
      <c r="E35" s="43">
        <f t="shared" si="12"/>
        <v>0</v>
      </c>
      <c r="F35" s="43">
        <f t="shared" si="12"/>
        <v>0</v>
      </c>
      <c r="G35" s="43">
        <f t="shared" si="12"/>
        <v>0</v>
      </c>
      <c r="H35" s="43">
        <f t="shared" si="12"/>
        <v>0</v>
      </c>
      <c r="I35" s="43">
        <f t="shared" si="12"/>
        <v>0</v>
      </c>
      <c r="J35" s="43">
        <v>0</v>
      </c>
      <c r="K35" s="43">
        <v>0</v>
      </c>
      <c r="L35" s="43">
        <v>0</v>
      </c>
    </row>
    <row r="36" spans="1:12" s="40" customFormat="1" ht="31.5">
      <c r="A36" s="154"/>
      <c r="B36" s="135"/>
      <c r="C36" s="154"/>
      <c r="D36" s="45" t="s">
        <v>19</v>
      </c>
      <c r="E36" s="43">
        <f t="shared" si="12"/>
        <v>210</v>
      </c>
      <c r="F36" s="43">
        <f t="shared" si="12"/>
        <v>0</v>
      </c>
      <c r="G36" s="43">
        <f t="shared" si="12"/>
        <v>0</v>
      </c>
      <c r="H36" s="43">
        <f t="shared" si="12"/>
        <v>100</v>
      </c>
      <c r="I36" s="43">
        <f t="shared" si="12"/>
        <v>0</v>
      </c>
      <c r="J36" s="43">
        <f t="shared" si="11"/>
        <v>47.619047619047613</v>
      </c>
      <c r="K36" s="43">
        <v>0</v>
      </c>
      <c r="L36" s="43">
        <v>0</v>
      </c>
    </row>
    <row r="37" spans="1:12" s="40" customFormat="1" ht="15.75" customHeight="1">
      <c r="A37" s="152"/>
      <c r="B37" s="133" t="s">
        <v>127</v>
      </c>
      <c r="C37" s="130" t="s">
        <v>128</v>
      </c>
      <c r="D37" s="46" t="s">
        <v>121</v>
      </c>
      <c r="E37" s="47">
        <f>E38+E39+E40+E41</f>
        <v>2452.5</v>
      </c>
      <c r="F37" s="47">
        <f>F38+F39+F40+F41</f>
        <v>2331.1999999999998</v>
      </c>
      <c r="G37" s="47">
        <f>G38+G39+G40+G41</f>
        <v>2331.1999999999998</v>
      </c>
      <c r="H37" s="47">
        <f>H38+H39+H40+H41</f>
        <v>2077.5</v>
      </c>
      <c r="I37" s="47">
        <f>I38+I39+I40+I41</f>
        <v>85</v>
      </c>
      <c r="J37" s="47">
        <f>I37/E37*100</f>
        <v>3.4658511722731906</v>
      </c>
      <c r="K37" s="47">
        <f>H37/F37*100</f>
        <v>89.1171928620453</v>
      </c>
      <c r="L37" s="47">
        <f>H37/G37*100</f>
        <v>89.1171928620453</v>
      </c>
    </row>
    <row r="38" spans="1:12" s="40" customFormat="1">
      <c r="A38" s="153"/>
      <c r="B38" s="134"/>
      <c r="C38" s="131"/>
      <c r="D38" s="46" t="s">
        <v>11</v>
      </c>
      <c r="E38" s="47">
        <f>E44+E49+E54+E59</f>
        <v>2242.5</v>
      </c>
      <c r="F38" s="47">
        <f t="shared" ref="F38:I41" si="13">F44+F49+F54+F59</f>
        <v>2331.1999999999998</v>
      </c>
      <c r="G38" s="47">
        <f t="shared" si="13"/>
        <v>2331.1999999999998</v>
      </c>
      <c r="H38" s="47">
        <f t="shared" si="13"/>
        <v>1977.5</v>
      </c>
      <c r="I38" s="47">
        <f t="shared" si="13"/>
        <v>85</v>
      </c>
      <c r="J38" s="47">
        <f t="shared" ref="J38" si="14">I38/E38*100</f>
        <v>3.79041248606466</v>
      </c>
      <c r="K38" s="47">
        <f t="shared" ref="K38" si="15">H38/F38*100</f>
        <v>84.827556623198362</v>
      </c>
      <c r="L38" s="47">
        <f t="shared" ref="L38" si="16">H38/G38*100</f>
        <v>84.827556623198362</v>
      </c>
    </row>
    <row r="39" spans="1:12" s="40" customFormat="1">
      <c r="A39" s="153"/>
      <c r="B39" s="134"/>
      <c r="C39" s="131"/>
      <c r="D39" s="46" t="s">
        <v>122</v>
      </c>
      <c r="E39" s="47">
        <f>E45+E50+E55+E60</f>
        <v>0</v>
      </c>
      <c r="F39" s="47">
        <f t="shared" si="13"/>
        <v>0</v>
      </c>
      <c r="G39" s="47">
        <f t="shared" si="13"/>
        <v>0</v>
      </c>
      <c r="H39" s="47">
        <f t="shared" si="13"/>
        <v>0</v>
      </c>
      <c r="I39" s="47">
        <f t="shared" si="13"/>
        <v>0</v>
      </c>
      <c r="J39" s="47">
        <v>0</v>
      </c>
      <c r="K39" s="47">
        <v>0</v>
      </c>
      <c r="L39" s="47">
        <v>0</v>
      </c>
    </row>
    <row r="40" spans="1:12" s="40" customFormat="1">
      <c r="A40" s="153"/>
      <c r="B40" s="134"/>
      <c r="C40" s="131"/>
      <c r="D40" s="46" t="s">
        <v>15</v>
      </c>
      <c r="E40" s="47">
        <f>E46+E51+E56+E61</f>
        <v>0</v>
      </c>
      <c r="F40" s="47">
        <f t="shared" si="13"/>
        <v>0</v>
      </c>
      <c r="G40" s="47">
        <f t="shared" si="13"/>
        <v>0</v>
      </c>
      <c r="H40" s="47">
        <f t="shared" si="13"/>
        <v>0</v>
      </c>
      <c r="I40" s="47">
        <f t="shared" si="13"/>
        <v>0</v>
      </c>
      <c r="J40" s="47">
        <v>0</v>
      </c>
      <c r="K40" s="47">
        <v>0</v>
      </c>
      <c r="L40" s="47">
        <v>0</v>
      </c>
    </row>
    <row r="41" spans="1:12" s="40" customFormat="1" ht="66.75" customHeight="1">
      <c r="A41" s="153"/>
      <c r="B41" s="134"/>
      <c r="C41" s="132"/>
      <c r="D41" s="46" t="s">
        <v>19</v>
      </c>
      <c r="E41" s="47">
        <f>E47+E52+E57+E62</f>
        <v>210</v>
      </c>
      <c r="F41" s="47">
        <f t="shared" si="13"/>
        <v>0</v>
      </c>
      <c r="G41" s="47">
        <f t="shared" si="13"/>
        <v>0</v>
      </c>
      <c r="H41" s="47">
        <f t="shared" si="13"/>
        <v>100</v>
      </c>
      <c r="I41" s="47">
        <f t="shared" si="13"/>
        <v>0</v>
      </c>
      <c r="J41" s="47">
        <f>H41/E41*100</f>
        <v>47.619047619047613</v>
      </c>
      <c r="K41" s="47">
        <v>0</v>
      </c>
      <c r="L41" s="47">
        <v>0</v>
      </c>
    </row>
    <row r="42" spans="1:12" s="40" customFormat="1" ht="15.75" customHeight="1">
      <c r="A42" s="153"/>
      <c r="B42" s="134"/>
      <c r="C42" s="149" t="s">
        <v>17</v>
      </c>
      <c r="D42" s="150"/>
      <c r="E42" s="150"/>
      <c r="F42" s="150"/>
      <c r="G42" s="150"/>
      <c r="H42" s="150"/>
      <c r="I42" s="150"/>
      <c r="J42" s="150"/>
      <c r="K42" s="150"/>
      <c r="L42" s="151"/>
    </row>
    <row r="43" spans="1:12" s="40" customFormat="1" ht="15.75" customHeight="1">
      <c r="A43" s="153"/>
      <c r="B43" s="134"/>
      <c r="C43" s="130" t="s">
        <v>129</v>
      </c>
      <c r="D43" s="46" t="s">
        <v>121</v>
      </c>
      <c r="E43" s="47">
        <f>E44+E45+E46+E47</f>
        <v>2062.5</v>
      </c>
      <c r="F43" s="47">
        <f>F44+F45+F46+F47</f>
        <v>2151.1999999999998</v>
      </c>
      <c r="G43" s="47">
        <f>G44+G45+G46+G47</f>
        <v>2151.1999999999998</v>
      </c>
      <c r="H43" s="47">
        <f>H44+H45+H46+H47</f>
        <v>1892.5</v>
      </c>
      <c r="I43" s="47">
        <f>I44+I45+I46+I47</f>
        <v>0</v>
      </c>
      <c r="J43" s="47">
        <f>I43/E43*100</f>
        <v>0</v>
      </c>
      <c r="K43" s="47">
        <f>H43/F43*100</f>
        <v>87.974153960580153</v>
      </c>
      <c r="L43" s="47">
        <f>H43/G43*100</f>
        <v>87.974153960580153</v>
      </c>
    </row>
    <row r="44" spans="1:12" s="40" customFormat="1">
      <c r="A44" s="153"/>
      <c r="B44" s="134"/>
      <c r="C44" s="131"/>
      <c r="D44" s="46" t="s">
        <v>11</v>
      </c>
      <c r="E44" s="47">
        <f>E121+E217+E379</f>
        <v>2062.5</v>
      </c>
      <c r="F44" s="47">
        <f t="shared" ref="F44:I44" si="17">F121+F217+F379</f>
        <v>2151.1999999999998</v>
      </c>
      <c r="G44" s="47">
        <f t="shared" si="17"/>
        <v>2151.1999999999998</v>
      </c>
      <c r="H44" s="47">
        <f t="shared" si="17"/>
        <v>1892.5</v>
      </c>
      <c r="I44" s="47">
        <f t="shared" si="17"/>
        <v>0</v>
      </c>
      <c r="J44" s="47">
        <f t="shared" ref="J44" si="18">I44/E44*100</f>
        <v>0</v>
      </c>
      <c r="K44" s="47">
        <f t="shared" ref="K44" si="19">H44/F44*100</f>
        <v>87.974153960580153</v>
      </c>
      <c r="L44" s="47">
        <f t="shared" ref="L44" si="20">H44/G44*100</f>
        <v>87.974153960580153</v>
      </c>
    </row>
    <row r="45" spans="1:12" s="40" customFormat="1">
      <c r="A45" s="153"/>
      <c r="B45" s="134"/>
      <c r="C45" s="131"/>
      <c r="D45" s="46" t="s">
        <v>122</v>
      </c>
      <c r="E45" s="47">
        <f t="shared" ref="E45:I47" si="21">E122+E218</f>
        <v>0</v>
      </c>
      <c r="F45" s="47">
        <f t="shared" si="21"/>
        <v>0</v>
      </c>
      <c r="G45" s="47">
        <f t="shared" si="21"/>
        <v>0</v>
      </c>
      <c r="H45" s="47">
        <f t="shared" si="21"/>
        <v>0</v>
      </c>
      <c r="I45" s="47">
        <f t="shared" si="21"/>
        <v>0</v>
      </c>
      <c r="J45" s="47">
        <v>0</v>
      </c>
      <c r="K45" s="47">
        <v>0</v>
      </c>
      <c r="L45" s="47">
        <v>0</v>
      </c>
    </row>
    <row r="46" spans="1:12" s="40" customFormat="1">
      <c r="A46" s="153"/>
      <c r="B46" s="134"/>
      <c r="C46" s="131"/>
      <c r="D46" s="46" t="s">
        <v>15</v>
      </c>
      <c r="E46" s="47">
        <f t="shared" si="21"/>
        <v>0</v>
      </c>
      <c r="F46" s="47">
        <f t="shared" si="21"/>
        <v>0</v>
      </c>
      <c r="G46" s="47">
        <f t="shared" si="21"/>
        <v>0</v>
      </c>
      <c r="H46" s="47">
        <f t="shared" si="21"/>
        <v>0</v>
      </c>
      <c r="I46" s="47">
        <f t="shared" si="21"/>
        <v>0</v>
      </c>
      <c r="J46" s="47">
        <v>0</v>
      </c>
      <c r="K46" s="47">
        <v>0</v>
      </c>
      <c r="L46" s="47">
        <v>0</v>
      </c>
    </row>
    <row r="47" spans="1:12" s="40" customFormat="1" ht="31.5">
      <c r="A47" s="153"/>
      <c r="B47" s="134"/>
      <c r="C47" s="132"/>
      <c r="D47" s="46" t="s">
        <v>19</v>
      </c>
      <c r="E47" s="47">
        <f t="shared" si="21"/>
        <v>0</v>
      </c>
      <c r="F47" s="47">
        <f t="shared" si="21"/>
        <v>0</v>
      </c>
      <c r="G47" s="47">
        <f t="shared" si="21"/>
        <v>0</v>
      </c>
      <c r="H47" s="47">
        <f t="shared" si="21"/>
        <v>0</v>
      </c>
      <c r="I47" s="47">
        <f t="shared" si="21"/>
        <v>0</v>
      </c>
      <c r="J47" s="47">
        <v>0</v>
      </c>
      <c r="K47" s="47">
        <v>0</v>
      </c>
      <c r="L47" s="47">
        <v>0</v>
      </c>
    </row>
    <row r="48" spans="1:12" s="40" customFormat="1" ht="15.75" customHeight="1">
      <c r="A48" s="153"/>
      <c r="B48" s="134"/>
      <c r="C48" s="130" t="s">
        <v>124</v>
      </c>
      <c r="D48" s="46" t="s">
        <v>121</v>
      </c>
      <c r="E48" s="47">
        <f>E49+E50+E51+E52</f>
        <v>180</v>
      </c>
      <c r="F48" s="47">
        <f>F49+F50+F51+F52</f>
        <v>180</v>
      </c>
      <c r="G48" s="47">
        <f>G49+G50+G51+G52</f>
        <v>180</v>
      </c>
      <c r="H48" s="47">
        <f>H49+H50+H51+H52</f>
        <v>85</v>
      </c>
      <c r="I48" s="47">
        <f>I49+I50+I51+I52</f>
        <v>85</v>
      </c>
      <c r="J48" s="47">
        <f>I48/E48*100</f>
        <v>47.222222222222221</v>
      </c>
      <c r="K48" s="47">
        <f>H48/F48*100</f>
        <v>47.222222222222221</v>
      </c>
      <c r="L48" s="47">
        <f>H48/G48*100</f>
        <v>47.222222222222221</v>
      </c>
    </row>
    <row r="49" spans="1:12" s="40" customFormat="1">
      <c r="A49" s="153"/>
      <c r="B49" s="134"/>
      <c r="C49" s="131"/>
      <c r="D49" s="46" t="s">
        <v>11</v>
      </c>
      <c r="E49" s="47">
        <f>E70+E126+E222</f>
        <v>180</v>
      </c>
      <c r="F49" s="47">
        <f>F70+F126+F222</f>
        <v>180</v>
      </c>
      <c r="G49" s="47">
        <f t="shared" ref="E49:I52" si="22">G70+G126+G222</f>
        <v>180</v>
      </c>
      <c r="H49" s="47">
        <f t="shared" si="22"/>
        <v>85</v>
      </c>
      <c r="I49" s="47">
        <f t="shared" si="22"/>
        <v>85</v>
      </c>
      <c r="J49" s="47">
        <f t="shared" ref="J49" si="23">I49/E49*100</f>
        <v>47.222222222222221</v>
      </c>
      <c r="K49" s="47">
        <f t="shared" ref="K49" si="24">H49/F49*100</f>
        <v>47.222222222222221</v>
      </c>
      <c r="L49" s="47">
        <f t="shared" ref="L49" si="25">H49/G49*100</f>
        <v>47.222222222222221</v>
      </c>
    </row>
    <row r="50" spans="1:12" s="40" customFormat="1">
      <c r="A50" s="153"/>
      <c r="B50" s="134"/>
      <c r="C50" s="131"/>
      <c r="D50" s="46" t="s">
        <v>122</v>
      </c>
      <c r="E50" s="47">
        <f t="shared" si="22"/>
        <v>0</v>
      </c>
      <c r="F50" s="47">
        <f t="shared" si="22"/>
        <v>0</v>
      </c>
      <c r="G50" s="47">
        <f t="shared" si="22"/>
        <v>0</v>
      </c>
      <c r="H50" s="47">
        <f t="shared" si="22"/>
        <v>0</v>
      </c>
      <c r="I50" s="47">
        <f t="shared" si="22"/>
        <v>0</v>
      </c>
      <c r="J50" s="47">
        <v>0</v>
      </c>
      <c r="K50" s="47">
        <v>0</v>
      </c>
      <c r="L50" s="47">
        <v>0</v>
      </c>
    </row>
    <row r="51" spans="1:12" s="40" customFormat="1">
      <c r="A51" s="153"/>
      <c r="B51" s="134"/>
      <c r="C51" s="131"/>
      <c r="D51" s="46" t="s">
        <v>15</v>
      </c>
      <c r="E51" s="47">
        <f t="shared" si="22"/>
        <v>0</v>
      </c>
      <c r="F51" s="47">
        <f t="shared" si="22"/>
        <v>0</v>
      </c>
      <c r="G51" s="47">
        <f t="shared" si="22"/>
        <v>0</v>
      </c>
      <c r="H51" s="47">
        <f t="shared" si="22"/>
        <v>0</v>
      </c>
      <c r="I51" s="47">
        <f t="shared" si="22"/>
        <v>0</v>
      </c>
      <c r="J51" s="47">
        <v>0</v>
      </c>
      <c r="K51" s="47">
        <v>0</v>
      </c>
      <c r="L51" s="47">
        <v>0</v>
      </c>
    </row>
    <row r="52" spans="1:12" s="40" customFormat="1" ht="31.5">
      <c r="A52" s="153"/>
      <c r="B52" s="134"/>
      <c r="C52" s="132"/>
      <c r="D52" s="46" t="s">
        <v>19</v>
      </c>
      <c r="E52" s="47">
        <f t="shared" si="22"/>
        <v>0</v>
      </c>
      <c r="F52" s="47">
        <f t="shared" si="22"/>
        <v>0</v>
      </c>
      <c r="G52" s="47">
        <f t="shared" si="22"/>
        <v>0</v>
      </c>
      <c r="H52" s="47">
        <f t="shared" si="22"/>
        <v>0</v>
      </c>
      <c r="I52" s="47">
        <f t="shared" si="22"/>
        <v>0</v>
      </c>
      <c r="J52" s="47">
        <v>0</v>
      </c>
      <c r="K52" s="47">
        <v>0</v>
      </c>
      <c r="L52" s="47">
        <v>0</v>
      </c>
    </row>
    <row r="53" spans="1:12" s="40" customFormat="1" ht="15.75" customHeight="1">
      <c r="A53" s="153"/>
      <c r="B53" s="134"/>
      <c r="C53" s="130" t="s">
        <v>130</v>
      </c>
      <c r="D53" s="46" t="s">
        <v>121</v>
      </c>
      <c r="E53" s="47">
        <f>E54+E55+E56+E57</f>
        <v>0</v>
      </c>
      <c r="F53" s="47">
        <f>F54+F55+F56+F57</f>
        <v>0</v>
      </c>
      <c r="G53" s="47">
        <f>G54+G55+G56+G57</f>
        <v>0</v>
      </c>
      <c r="H53" s="47">
        <f>H54+H55+H56+H57</f>
        <v>0</v>
      </c>
      <c r="I53" s="47">
        <f>I54+I55+I56+I57</f>
        <v>0</v>
      </c>
      <c r="J53" s="47">
        <v>0</v>
      </c>
      <c r="K53" s="47">
        <v>0</v>
      </c>
      <c r="L53" s="47">
        <v>0</v>
      </c>
    </row>
    <row r="54" spans="1:12" s="40" customFormat="1">
      <c r="A54" s="153"/>
      <c r="B54" s="134"/>
      <c r="C54" s="131"/>
      <c r="D54" s="46" t="s">
        <v>11</v>
      </c>
      <c r="E54" s="47">
        <f t="shared" ref="E54:I57" si="26">E75+E131+E227+E303+E344</f>
        <v>0</v>
      </c>
      <c r="F54" s="47">
        <f t="shared" si="26"/>
        <v>0</v>
      </c>
      <c r="G54" s="47">
        <f t="shared" si="26"/>
        <v>0</v>
      </c>
      <c r="H54" s="47">
        <f t="shared" si="26"/>
        <v>0</v>
      </c>
      <c r="I54" s="47">
        <f t="shared" si="26"/>
        <v>0</v>
      </c>
      <c r="J54" s="47">
        <v>0</v>
      </c>
      <c r="K54" s="47">
        <v>0</v>
      </c>
      <c r="L54" s="47">
        <v>0</v>
      </c>
    </row>
    <row r="55" spans="1:12" s="40" customFormat="1">
      <c r="A55" s="153"/>
      <c r="B55" s="134"/>
      <c r="C55" s="131"/>
      <c r="D55" s="46" t="s">
        <v>122</v>
      </c>
      <c r="E55" s="47">
        <f t="shared" si="26"/>
        <v>0</v>
      </c>
      <c r="F55" s="47">
        <f t="shared" si="26"/>
        <v>0</v>
      </c>
      <c r="G55" s="47">
        <f t="shared" si="26"/>
        <v>0</v>
      </c>
      <c r="H55" s="47">
        <f t="shared" si="26"/>
        <v>0</v>
      </c>
      <c r="I55" s="47">
        <f t="shared" si="26"/>
        <v>0</v>
      </c>
      <c r="J55" s="47">
        <v>0</v>
      </c>
      <c r="K55" s="47">
        <v>0</v>
      </c>
      <c r="L55" s="47">
        <v>0</v>
      </c>
    </row>
    <row r="56" spans="1:12" s="40" customFormat="1">
      <c r="A56" s="153"/>
      <c r="B56" s="134"/>
      <c r="C56" s="131"/>
      <c r="D56" s="46" t="s">
        <v>15</v>
      </c>
      <c r="E56" s="47">
        <f t="shared" si="26"/>
        <v>0</v>
      </c>
      <c r="F56" s="47">
        <f t="shared" si="26"/>
        <v>0</v>
      </c>
      <c r="G56" s="47">
        <f t="shared" si="26"/>
        <v>0</v>
      </c>
      <c r="H56" s="47">
        <f t="shared" si="26"/>
        <v>0</v>
      </c>
      <c r="I56" s="47">
        <f t="shared" si="26"/>
        <v>0</v>
      </c>
      <c r="J56" s="47">
        <v>0</v>
      </c>
      <c r="K56" s="47">
        <v>0</v>
      </c>
      <c r="L56" s="47">
        <v>0</v>
      </c>
    </row>
    <row r="57" spans="1:12" s="40" customFormat="1" ht="31.5">
      <c r="A57" s="153"/>
      <c r="B57" s="134"/>
      <c r="C57" s="132"/>
      <c r="D57" s="46" t="s">
        <v>19</v>
      </c>
      <c r="E57" s="47">
        <f t="shared" si="26"/>
        <v>0</v>
      </c>
      <c r="F57" s="47">
        <f t="shared" si="26"/>
        <v>0</v>
      </c>
      <c r="G57" s="47">
        <f t="shared" si="26"/>
        <v>0</v>
      </c>
      <c r="H57" s="47">
        <f t="shared" si="26"/>
        <v>0</v>
      </c>
      <c r="I57" s="47">
        <f t="shared" si="26"/>
        <v>0</v>
      </c>
      <c r="J57" s="47">
        <v>0</v>
      </c>
      <c r="K57" s="47">
        <v>0</v>
      </c>
      <c r="L57" s="47">
        <v>0</v>
      </c>
    </row>
    <row r="58" spans="1:12" s="40" customFormat="1" ht="15.75" customHeight="1">
      <c r="A58" s="153"/>
      <c r="B58" s="134"/>
      <c r="C58" s="130" t="s">
        <v>126</v>
      </c>
      <c r="D58" s="46" t="s">
        <v>121</v>
      </c>
      <c r="E58" s="47">
        <f>E59+E60+E61+E62</f>
        <v>210</v>
      </c>
      <c r="F58" s="47">
        <f>F59+F60+F61+F62</f>
        <v>0</v>
      </c>
      <c r="G58" s="47">
        <f>G59+G60+G61+G62</f>
        <v>0</v>
      </c>
      <c r="H58" s="47">
        <f>H59+H60+H61+H62</f>
        <v>100</v>
      </c>
      <c r="I58" s="47">
        <f>I59+I60+I61+I62</f>
        <v>0</v>
      </c>
      <c r="J58" s="47">
        <f>I58/E58*100</f>
        <v>0</v>
      </c>
      <c r="K58" s="47">
        <v>0</v>
      </c>
      <c r="L58" s="47">
        <v>0</v>
      </c>
    </row>
    <row r="59" spans="1:12" s="40" customFormat="1">
      <c r="A59" s="153"/>
      <c r="B59" s="134"/>
      <c r="C59" s="131"/>
      <c r="D59" s="46" t="s">
        <v>11</v>
      </c>
      <c r="E59" s="47">
        <f t="shared" ref="E59:I61" si="27">E136+E308</f>
        <v>0</v>
      </c>
      <c r="F59" s="47">
        <f t="shared" si="27"/>
        <v>0</v>
      </c>
      <c r="G59" s="47">
        <f t="shared" si="27"/>
        <v>0</v>
      </c>
      <c r="H59" s="47">
        <f t="shared" si="27"/>
        <v>0</v>
      </c>
      <c r="I59" s="47">
        <f t="shared" si="27"/>
        <v>0</v>
      </c>
      <c r="J59" s="47">
        <v>0</v>
      </c>
      <c r="K59" s="47">
        <v>0</v>
      </c>
      <c r="L59" s="47">
        <v>0</v>
      </c>
    </row>
    <row r="60" spans="1:12" s="40" customFormat="1">
      <c r="A60" s="153"/>
      <c r="B60" s="134"/>
      <c r="C60" s="131"/>
      <c r="D60" s="46" t="s">
        <v>122</v>
      </c>
      <c r="E60" s="47">
        <f t="shared" si="27"/>
        <v>0</v>
      </c>
      <c r="F60" s="47">
        <f t="shared" si="27"/>
        <v>0</v>
      </c>
      <c r="G60" s="47">
        <f t="shared" si="27"/>
        <v>0</v>
      </c>
      <c r="H60" s="47">
        <f t="shared" si="27"/>
        <v>0</v>
      </c>
      <c r="I60" s="47">
        <f t="shared" si="27"/>
        <v>0</v>
      </c>
      <c r="J60" s="47">
        <v>0</v>
      </c>
      <c r="K60" s="47">
        <v>0</v>
      </c>
      <c r="L60" s="47">
        <v>0</v>
      </c>
    </row>
    <row r="61" spans="1:12" s="40" customFormat="1">
      <c r="A61" s="153"/>
      <c r="B61" s="134"/>
      <c r="C61" s="131"/>
      <c r="D61" s="46" t="s">
        <v>15</v>
      </c>
      <c r="E61" s="47">
        <f t="shared" si="27"/>
        <v>0</v>
      </c>
      <c r="F61" s="47">
        <f t="shared" si="27"/>
        <v>0</v>
      </c>
      <c r="G61" s="47">
        <f t="shared" si="27"/>
        <v>0</v>
      </c>
      <c r="H61" s="47">
        <f t="shared" si="27"/>
        <v>0</v>
      </c>
      <c r="I61" s="47">
        <f t="shared" si="27"/>
        <v>0</v>
      </c>
      <c r="J61" s="47">
        <v>0</v>
      </c>
      <c r="K61" s="47">
        <v>0</v>
      </c>
      <c r="L61" s="47">
        <v>0</v>
      </c>
    </row>
    <row r="62" spans="1:12" s="40" customFormat="1" ht="31.5">
      <c r="A62" s="154"/>
      <c r="B62" s="135"/>
      <c r="C62" s="132"/>
      <c r="D62" s="46" t="s">
        <v>19</v>
      </c>
      <c r="E62" s="47">
        <f>E139+E311</f>
        <v>210</v>
      </c>
      <c r="F62" s="47">
        <f>F139+F311+F67</f>
        <v>0</v>
      </c>
      <c r="G62" s="47">
        <f>G139+G311+G67</f>
        <v>0</v>
      </c>
      <c r="H62" s="47">
        <f>H139+H311</f>
        <v>100</v>
      </c>
      <c r="I62" s="47">
        <f>I139+I311</f>
        <v>0</v>
      </c>
      <c r="J62" s="47">
        <f>H62/E62*100</f>
        <v>47.619047619047613</v>
      </c>
      <c r="K62" s="47">
        <v>0</v>
      </c>
      <c r="L62" s="47">
        <v>0</v>
      </c>
    </row>
    <row r="63" spans="1:12" ht="15.75" customHeight="1">
      <c r="A63" s="163"/>
      <c r="B63" s="112" t="s">
        <v>131</v>
      </c>
      <c r="C63" s="115" t="s">
        <v>128</v>
      </c>
      <c r="D63" s="33" t="s">
        <v>121</v>
      </c>
      <c r="E63" s="25">
        <f>E64+E65+E66+E67</f>
        <v>10</v>
      </c>
      <c r="F63" s="25">
        <f>F64+F65+F66+F67</f>
        <v>10</v>
      </c>
      <c r="G63" s="25">
        <f>G64+G65+G66+G67</f>
        <v>10</v>
      </c>
      <c r="H63" s="25">
        <f>H64+H65+H66+H67</f>
        <v>10</v>
      </c>
      <c r="I63" s="25">
        <f>I64+I65+I66+I67</f>
        <v>10</v>
      </c>
      <c r="J63" s="25">
        <f>I63/E63*100</f>
        <v>100</v>
      </c>
      <c r="K63" s="25">
        <f>H63/F63*100</f>
        <v>100</v>
      </c>
      <c r="L63" s="25">
        <f>H63/G63*100</f>
        <v>100</v>
      </c>
    </row>
    <row r="64" spans="1:12">
      <c r="A64" s="164"/>
      <c r="B64" s="113"/>
      <c r="C64" s="116"/>
      <c r="D64" s="33" t="s">
        <v>11</v>
      </c>
      <c r="E64" s="25">
        <f>E70+E75</f>
        <v>10</v>
      </c>
      <c r="F64" s="25">
        <f>F70+F75</f>
        <v>10</v>
      </c>
      <c r="G64" s="25">
        <f>G70+G75</f>
        <v>10</v>
      </c>
      <c r="H64" s="25">
        <f>H70+H75</f>
        <v>10</v>
      </c>
      <c r="I64" s="25">
        <f>I70+I75</f>
        <v>10</v>
      </c>
      <c r="J64" s="25">
        <f t="shared" ref="J64" si="28">I64/E64*100</f>
        <v>100</v>
      </c>
      <c r="K64" s="25">
        <f t="shared" ref="K64" si="29">H64/F64*100</f>
        <v>100</v>
      </c>
      <c r="L64" s="25">
        <f t="shared" ref="L64" si="30">H64/G64*100</f>
        <v>100</v>
      </c>
    </row>
    <row r="65" spans="1:14" ht="31.5">
      <c r="A65" s="164"/>
      <c r="B65" s="113"/>
      <c r="C65" s="116"/>
      <c r="D65" s="33" t="s">
        <v>132</v>
      </c>
      <c r="E65" s="25">
        <f t="shared" ref="E65:I67" si="31">E71+E76</f>
        <v>0</v>
      </c>
      <c r="F65" s="25">
        <f t="shared" si="31"/>
        <v>0</v>
      </c>
      <c r="G65" s="25">
        <f t="shared" si="31"/>
        <v>0</v>
      </c>
      <c r="H65" s="25">
        <f t="shared" si="31"/>
        <v>0</v>
      </c>
      <c r="I65" s="25">
        <f t="shared" si="31"/>
        <v>0</v>
      </c>
      <c r="J65" s="25">
        <v>0</v>
      </c>
      <c r="K65" s="25">
        <v>0</v>
      </c>
      <c r="L65" s="25">
        <v>0</v>
      </c>
    </row>
    <row r="66" spans="1:14">
      <c r="A66" s="164"/>
      <c r="B66" s="113"/>
      <c r="C66" s="116"/>
      <c r="D66" s="33" t="s">
        <v>15</v>
      </c>
      <c r="E66" s="25">
        <f t="shared" si="31"/>
        <v>0</v>
      </c>
      <c r="F66" s="25">
        <f t="shared" si="31"/>
        <v>0</v>
      </c>
      <c r="G66" s="25">
        <f t="shared" si="31"/>
        <v>0</v>
      </c>
      <c r="H66" s="25">
        <f t="shared" si="31"/>
        <v>0</v>
      </c>
      <c r="I66" s="25">
        <f t="shared" si="31"/>
        <v>0</v>
      </c>
      <c r="J66" s="25">
        <v>0</v>
      </c>
      <c r="K66" s="25">
        <v>0</v>
      </c>
      <c r="L66" s="25">
        <v>0</v>
      </c>
      <c r="N66" s="5"/>
    </row>
    <row r="67" spans="1:14" ht="120" customHeight="1">
      <c r="A67" s="164"/>
      <c r="B67" s="113"/>
      <c r="C67" s="117"/>
      <c r="D67" s="33" t="s">
        <v>19</v>
      </c>
      <c r="E67" s="25">
        <f>E83</f>
        <v>0</v>
      </c>
      <c r="F67" s="25">
        <f t="shared" si="31"/>
        <v>0</v>
      </c>
      <c r="G67" s="25">
        <f t="shared" si="31"/>
        <v>0</v>
      </c>
      <c r="H67" s="25">
        <f t="shared" si="31"/>
        <v>0</v>
      </c>
      <c r="I67" s="25">
        <f t="shared" si="31"/>
        <v>0</v>
      </c>
      <c r="J67" s="25">
        <v>0</v>
      </c>
      <c r="K67" s="25">
        <v>0</v>
      </c>
      <c r="L67" s="25">
        <v>0</v>
      </c>
    </row>
    <row r="68" spans="1:14" ht="15.75" customHeight="1">
      <c r="A68" s="164"/>
      <c r="B68" s="113"/>
      <c r="C68" s="124" t="s">
        <v>17</v>
      </c>
      <c r="D68" s="125"/>
      <c r="E68" s="125"/>
      <c r="F68" s="125"/>
      <c r="G68" s="125"/>
      <c r="H68" s="125"/>
      <c r="I68" s="125"/>
      <c r="J68" s="125"/>
      <c r="K68" s="125"/>
      <c r="L68" s="126"/>
    </row>
    <row r="69" spans="1:14" ht="15.75" customHeight="1">
      <c r="A69" s="164"/>
      <c r="B69" s="113"/>
      <c r="C69" s="146" t="s">
        <v>133</v>
      </c>
      <c r="D69" s="33" t="s">
        <v>121</v>
      </c>
      <c r="E69" s="26">
        <f>E70+E71+E72+E73</f>
        <v>10</v>
      </c>
      <c r="F69" s="26">
        <f>F70+F71+F72+F73</f>
        <v>10</v>
      </c>
      <c r="G69" s="26">
        <f>G70+G71+G72+G73</f>
        <v>10</v>
      </c>
      <c r="H69" s="26">
        <f>H70+H71+H72+H73</f>
        <v>10</v>
      </c>
      <c r="I69" s="26">
        <f>I70+I71+I72+I73</f>
        <v>10</v>
      </c>
      <c r="J69" s="25">
        <f>I69/E69*100</f>
        <v>100</v>
      </c>
      <c r="K69" s="25">
        <f>H69/F69*100</f>
        <v>100</v>
      </c>
      <c r="L69" s="25">
        <f>H69/G69*100</f>
        <v>100</v>
      </c>
    </row>
    <row r="70" spans="1:14">
      <c r="A70" s="164"/>
      <c r="B70" s="113"/>
      <c r="C70" s="147"/>
      <c r="D70" s="33" t="s">
        <v>11</v>
      </c>
      <c r="E70" s="26">
        <f>E85+E95</f>
        <v>10</v>
      </c>
      <c r="F70" s="26">
        <f>F85+F95</f>
        <v>10</v>
      </c>
      <c r="G70" s="26">
        <f>G85+G95</f>
        <v>10</v>
      </c>
      <c r="H70" s="26">
        <f>H85+H95</f>
        <v>10</v>
      </c>
      <c r="I70" s="26">
        <f>I85+I95</f>
        <v>10</v>
      </c>
      <c r="J70" s="25">
        <f t="shared" ref="J70" si="32">I70/E70*100</f>
        <v>100</v>
      </c>
      <c r="K70" s="25">
        <f t="shared" ref="K70" si="33">H70/F70*100</f>
        <v>100</v>
      </c>
      <c r="L70" s="25">
        <f t="shared" ref="L70" si="34">H70/G70*100</f>
        <v>100</v>
      </c>
    </row>
    <row r="71" spans="1:14" ht="31.5">
      <c r="A71" s="164"/>
      <c r="B71" s="113"/>
      <c r="C71" s="147"/>
      <c r="D71" s="33" t="s">
        <v>13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5">
        <v>0</v>
      </c>
      <c r="K71" s="25">
        <v>0</v>
      </c>
      <c r="L71" s="25">
        <v>0</v>
      </c>
    </row>
    <row r="72" spans="1:14">
      <c r="A72" s="164"/>
      <c r="B72" s="113"/>
      <c r="C72" s="147"/>
      <c r="D72" s="33" t="s">
        <v>15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5">
        <v>0</v>
      </c>
      <c r="K72" s="25">
        <v>0</v>
      </c>
      <c r="L72" s="25">
        <v>0</v>
      </c>
    </row>
    <row r="73" spans="1:14" ht="31.5">
      <c r="A73" s="164"/>
      <c r="B73" s="113"/>
      <c r="C73" s="148"/>
      <c r="D73" s="33" t="s">
        <v>134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5">
        <v>0</v>
      </c>
      <c r="K73" s="25">
        <v>0</v>
      </c>
      <c r="L73" s="25">
        <v>0</v>
      </c>
    </row>
    <row r="74" spans="1:14" ht="15.75" customHeight="1">
      <c r="A74" s="164"/>
      <c r="B74" s="113"/>
      <c r="C74" s="115" t="s">
        <v>135</v>
      </c>
      <c r="D74" s="33" t="s">
        <v>121</v>
      </c>
      <c r="E74" s="26">
        <f>E75+E76+E77+E78</f>
        <v>0</v>
      </c>
      <c r="F74" s="26">
        <f>F75+F76+F77+F78</f>
        <v>0</v>
      </c>
      <c r="G74" s="26">
        <f>G75+G76+G77+G78</f>
        <v>0</v>
      </c>
      <c r="H74" s="26">
        <f>H75+H76+H77+H78</f>
        <v>0</v>
      </c>
      <c r="I74" s="26">
        <f>I75+I76+I77+I78</f>
        <v>0</v>
      </c>
      <c r="J74" s="25">
        <v>0</v>
      </c>
      <c r="K74" s="25">
        <v>0</v>
      </c>
      <c r="L74" s="25">
        <v>0</v>
      </c>
    </row>
    <row r="75" spans="1:14">
      <c r="A75" s="164"/>
      <c r="B75" s="113"/>
      <c r="C75" s="116"/>
      <c r="D75" s="33" t="s">
        <v>11</v>
      </c>
      <c r="E75" s="26">
        <f>E90+E110</f>
        <v>0</v>
      </c>
      <c r="F75" s="26">
        <f>F90+F110</f>
        <v>0</v>
      </c>
      <c r="G75" s="26">
        <f>G90+G110</f>
        <v>0</v>
      </c>
      <c r="H75" s="26">
        <f>H90+H110</f>
        <v>0</v>
      </c>
      <c r="I75" s="26">
        <f>I90+I110</f>
        <v>0</v>
      </c>
      <c r="J75" s="25">
        <v>0</v>
      </c>
      <c r="K75" s="25">
        <v>0</v>
      </c>
      <c r="L75" s="25">
        <v>0</v>
      </c>
    </row>
    <row r="76" spans="1:14" ht="31.5">
      <c r="A76" s="164"/>
      <c r="B76" s="113"/>
      <c r="C76" s="116"/>
      <c r="D76" s="33" t="s">
        <v>13</v>
      </c>
      <c r="E76" s="26">
        <f t="shared" ref="E76:I78" si="35">E91+E111</f>
        <v>0</v>
      </c>
      <c r="F76" s="26">
        <f t="shared" si="35"/>
        <v>0</v>
      </c>
      <c r="G76" s="26">
        <f t="shared" si="35"/>
        <v>0</v>
      </c>
      <c r="H76" s="26">
        <f t="shared" si="35"/>
        <v>0</v>
      </c>
      <c r="I76" s="26">
        <f t="shared" si="35"/>
        <v>0</v>
      </c>
      <c r="J76" s="25">
        <v>0</v>
      </c>
      <c r="K76" s="25">
        <v>0</v>
      </c>
      <c r="L76" s="25">
        <v>0</v>
      </c>
    </row>
    <row r="77" spans="1:14">
      <c r="A77" s="164"/>
      <c r="B77" s="113"/>
      <c r="C77" s="116"/>
      <c r="D77" s="33" t="s">
        <v>15</v>
      </c>
      <c r="E77" s="26">
        <f t="shared" si="35"/>
        <v>0</v>
      </c>
      <c r="F77" s="26">
        <f t="shared" si="35"/>
        <v>0</v>
      </c>
      <c r="G77" s="26">
        <f t="shared" si="35"/>
        <v>0</v>
      </c>
      <c r="H77" s="26">
        <f t="shared" si="35"/>
        <v>0</v>
      </c>
      <c r="I77" s="26">
        <f t="shared" si="35"/>
        <v>0</v>
      </c>
      <c r="J77" s="25">
        <v>0</v>
      </c>
      <c r="K77" s="25">
        <v>0</v>
      </c>
      <c r="L77" s="25">
        <v>0</v>
      </c>
    </row>
    <row r="78" spans="1:14" ht="31.5">
      <c r="A78" s="164"/>
      <c r="B78" s="113"/>
      <c r="C78" s="117"/>
      <c r="D78" s="33" t="s">
        <v>19</v>
      </c>
      <c r="E78" s="26">
        <f t="shared" si="35"/>
        <v>0</v>
      </c>
      <c r="F78" s="26">
        <f t="shared" si="35"/>
        <v>0</v>
      </c>
      <c r="G78" s="26">
        <f t="shared" si="35"/>
        <v>0</v>
      </c>
      <c r="H78" s="26">
        <f t="shared" si="35"/>
        <v>0</v>
      </c>
      <c r="I78" s="26">
        <f t="shared" si="35"/>
        <v>0</v>
      </c>
      <c r="J78" s="25">
        <v>0</v>
      </c>
      <c r="K78" s="25">
        <v>0</v>
      </c>
      <c r="L78" s="25">
        <v>0</v>
      </c>
    </row>
    <row r="79" spans="1:14" ht="15.75" customHeight="1">
      <c r="A79" s="164"/>
      <c r="B79" s="113"/>
      <c r="C79" s="115" t="s">
        <v>136</v>
      </c>
      <c r="D79" s="33" t="s">
        <v>121</v>
      </c>
      <c r="E79" s="26">
        <f>E80+E81+E82+E83</f>
        <v>0</v>
      </c>
      <c r="F79" s="26">
        <f>F80+F81+F82+F83</f>
        <v>0</v>
      </c>
      <c r="G79" s="26">
        <f>G80+G81+G82+G83</f>
        <v>0</v>
      </c>
      <c r="H79" s="26">
        <f>H80+H81+H82+H83</f>
        <v>0</v>
      </c>
      <c r="I79" s="26">
        <f>I80+I81+I82+I83</f>
        <v>0</v>
      </c>
      <c r="J79" s="25">
        <v>0</v>
      </c>
      <c r="K79" s="25">
        <v>0</v>
      </c>
      <c r="L79" s="25">
        <v>0</v>
      </c>
    </row>
    <row r="80" spans="1:14">
      <c r="A80" s="164"/>
      <c r="B80" s="113"/>
      <c r="C80" s="116"/>
      <c r="D80" s="33" t="s">
        <v>11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5">
        <v>0</v>
      </c>
      <c r="K80" s="25">
        <v>0</v>
      </c>
      <c r="L80" s="25">
        <v>0</v>
      </c>
    </row>
    <row r="81" spans="1:14" ht="31.5">
      <c r="A81" s="164"/>
      <c r="B81" s="113"/>
      <c r="C81" s="116"/>
      <c r="D81" s="33" t="s">
        <v>13</v>
      </c>
      <c r="E81" s="26">
        <f t="shared" ref="E81:I82" si="36">E96+E116</f>
        <v>0</v>
      </c>
      <c r="F81" s="26">
        <f t="shared" si="36"/>
        <v>0</v>
      </c>
      <c r="G81" s="26">
        <f t="shared" si="36"/>
        <v>0</v>
      </c>
      <c r="H81" s="26">
        <f t="shared" si="36"/>
        <v>0</v>
      </c>
      <c r="I81" s="26">
        <v>0</v>
      </c>
      <c r="J81" s="25">
        <v>0</v>
      </c>
      <c r="K81" s="25">
        <v>0</v>
      </c>
      <c r="L81" s="25">
        <v>0</v>
      </c>
    </row>
    <row r="82" spans="1:14">
      <c r="A82" s="164"/>
      <c r="B82" s="113"/>
      <c r="C82" s="116"/>
      <c r="D82" s="33" t="s">
        <v>15</v>
      </c>
      <c r="E82" s="26">
        <f t="shared" si="36"/>
        <v>0</v>
      </c>
      <c r="F82" s="26">
        <f t="shared" si="36"/>
        <v>0</v>
      </c>
      <c r="G82" s="26">
        <f t="shared" si="36"/>
        <v>0</v>
      </c>
      <c r="H82" s="26">
        <f t="shared" si="36"/>
        <v>0</v>
      </c>
      <c r="I82" s="26">
        <f t="shared" si="36"/>
        <v>0</v>
      </c>
      <c r="J82" s="25">
        <v>0</v>
      </c>
      <c r="K82" s="25">
        <v>0</v>
      </c>
      <c r="L82" s="25">
        <v>0</v>
      </c>
    </row>
    <row r="83" spans="1:14" ht="31.5">
      <c r="A83" s="165"/>
      <c r="B83" s="114"/>
      <c r="C83" s="117"/>
      <c r="D83" s="33" t="s">
        <v>19</v>
      </c>
      <c r="E83" s="26">
        <v>0</v>
      </c>
      <c r="F83" s="26">
        <f>F98+F118</f>
        <v>0</v>
      </c>
      <c r="G83" s="26">
        <f>G98+G118</f>
        <v>0</v>
      </c>
      <c r="H83" s="26">
        <v>0</v>
      </c>
      <c r="I83" s="26">
        <v>0</v>
      </c>
      <c r="J83" s="25">
        <v>0</v>
      </c>
      <c r="K83" s="25">
        <v>0</v>
      </c>
      <c r="L83" s="25">
        <v>0</v>
      </c>
    </row>
    <row r="84" spans="1:14" ht="15.75" customHeight="1">
      <c r="A84" s="166"/>
      <c r="B84" s="145" t="s">
        <v>137</v>
      </c>
      <c r="C84" s="115" t="s">
        <v>138</v>
      </c>
      <c r="D84" s="33" t="s">
        <v>121</v>
      </c>
      <c r="E84" s="26">
        <f>E85+E86+E87+E88</f>
        <v>10</v>
      </c>
      <c r="F84" s="26">
        <f>F85+F86+F87+F88</f>
        <v>10</v>
      </c>
      <c r="G84" s="26">
        <f>G85+G86+G87+G88</f>
        <v>10</v>
      </c>
      <c r="H84" s="26">
        <f>H85+H86+H87+H88</f>
        <v>10</v>
      </c>
      <c r="I84" s="26">
        <f>I85+I86+I87+I88</f>
        <v>10</v>
      </c>
      <c r="J84" s="25">
        <f>I84/E84*100</f>
        <v>100</v>
      </c>
      <c r="K84" s="25">
        <f>H84/F84*100</f>
        <v>100</v>
      </c>
      <c r="L84" s="25">
        <f>H84/G84*100</f>
        <v>100</v>
      </c>
    </row>
    <row r="85" spans="1:14">
      <c r="A85" s="166"/>
      <c r="B85" s="145"/>
      <c r="C85" s="116"/>
      <c r="D85" s="33" t="s">
        <v>11</v>
      </c>
      <c r="E85" s="26">
        <v>10</v>
      </c>
      <c r="F85" s="26">
        <v>10</v>
      </c>
      <c r="G85" s="26">
        <v>10</v>
      </c>
      <c r="H85" s="26">
        <v>10</v>
      </c>
      <c r="I85" s="26">
        <v>10</v>
      </c>
      <c r="J85" s="25">
        <f t="shared" ref="J85" si="37">I85/E85*100</f>
        <v>100</v>
      </c>
      <c r="K85" s="25">
        <f t="shared" ref="K85:K115" si="38">H85/F85*100</f>
        <v>100</v>
      </c>
      <c r="L85" s="25">
        <f t="shared" ref="L85:L115" si="39">H85/G85*100</f>
        <v>100</v>
      </c>
    </row>
    <row r="86" spans="1:14" ht="31.5">
      <c r="A86" s="166"/>
      <c r="B86" s="145"/>
      <c r="C86" s="116"/>
      <c r="D86" s="33" t="s">
        <v>13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</row>
    <row r="87" spans="1:14">
      <c r="A87" s="166"/>
      <c r="B87" s="145"/>
      <c r="C87" s="116"/>
      <c r="D87" s="33" t="s">
        <v>15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1:14" ht="53.25" customHeight="1">
      <c r="A88" s="166"/>
      <c r="B88" s="145"/>
      <c r="C88" s="117"/>
      <c r="D88" s="33" t="s">
        <v>19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N88" s="6"/>
    </row>
    <row r="89" spans="1:14" ht="15.75" customHeight="1">
      <c r="A89" s="167"/>
      <c r="B89" s="145" t="s">
        <v>139</v>
      </c>
      <c r="C89" s="115" t="s">
        <v>140</v>
      </c>
      <c r="D89" s="33" t="s">
        <v>121</v>
      </c>
      <c r="E89" s="25">
        <f>E90+E91+E92+E93</f>
        <v>0</v>
      </c>
      <c r="F89" s="25">
        <f>F90+F91+F92+F93</f>
        <v>0</v>
      </c>
      <c r="G89" s="25">
        <f>G90+G91+G92+G93</f>
        <v>0</v>
      </c>
      <c r="H89" s="25">
        <f>H90+H91+H92+H93</f>
        <v>0</v>
      </c>
      <c r="I89" s="25">
        <f>I90+I91+I92+I93</f>
        <v>0</v>
      </c>
      <c r="J89" s="25">
        <v>0</v>
      </c>
      <c r="K89" s="25">
        <v>0</v>
      </c>
      <c r="L89" s="25">
        <v>0</v>
      </c>
    </row>
    <row r="90" spans="1:14">
      <c r="A90" s="167"/>
      <c r="B90" s="145"/>
      <c r="C90" s="116"/>
      <c r="D90" s="33" t="s">
        <v>11</v>
      </c>
      <c r="E90" s="25">
        <v>0</v>
      </c>
      <c r="F90" s="25">
        <v>0</v>
      </c>
      <c r="G90" s="25">
        <f>114-114</f>
        <v>0</v>
      </c>
      <c r="H90" s="25">
        <f>114-114</f>
        <v>0</v>
      </c>
      <c r="I90" s="25">
        <f>114-114</f>
        <v>0</v>
      </c>
      <c r="J90" s="25">
        <v>0</v>
      </c>
      <c r="K90" s="25">
        <v>0</v>
      </c>
      <c r="L90" s="25">
        <v>0</v>
      </c>
    </row>
    <row r="91" spans="1:14" ht="31.5">
      <c r="A91" s="167"/>
      <c r="B91" s="145"/>
      <c r="C91" s="116"/>
      <c r="D91" s="33" t="s">
        <v>13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1:14">
      <c r="A92" s="167"/>
      <c r="B92" s="145"/>
      <c r="C92" s="116"/>
      <c r="D92" s="33" t="s">
        <v>15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</row>
    <row r="93" spans="1:14" ht="31.5">
      <c r="A93" s="167"/>
      <c r="B93" s="145"/>
      <c r="C93" s="117"/>
      <c r="D93" s="33" t="s">
        <v>19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</row>
    <row r="94" spans="1:14" ht="15.75" customHeight="1">
      <c r="A94" s="127"/>
      <c r="B94" s="142" t="s">
        <v>141</v>
      </c>
      <c r="C94" s="115" t="s">
        <v>142</v>
      </c>
      <c r="D94" s="33" t="s">
        <v>121</v>
      </c>
      <c r="E94" s="25">
        <f>E95+E96+E97+E98</f>
        <v>0</v>
      </c>
      <c r="F94" s="25">
        <f>F95+F96+F97+F98</f>
        <v>0</v>
      </c>
      <c r="G94" s="25">
        <f>G95+G96+G97+G98</f>
        <v>0</v>
      </c>
      <c r="H94" s="25">
        <f>H95+H96+H97+H98</f>
        <v>0</v>
      </c>
      <c r="I94" s="25">
        <f>I95+I96+I97+I98</f>
        <v>0</v>
      </c>
      <c r="J94" s="25">
        <v>0</v>
      </c>
      <c r="K94" s="25">
        <v>0</v>
      </c>
      <c r="L94" s="25">
        <v>0</v>
      </c>
    </row>
    <row r="95" spans="1:14">
      <c r="A95" s="128"/>
      <c r="B95" s="143"/>
      <c r="C95" s="116"/>
      <c r="D95" s="33" t="s">
        <v>11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1:14" ht="31.5">
      <c r="A96" s="128"/>
      <c r="B96" s="143"/>
      <c r="C96" s="116"/>
      <c r="D96" s="33" t="s">
        <v>13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</row>
    <row r="97" spans="1:12">
      <c r="A97" s="128"/>
      <c r="B97" s="143"/>
      <c r="C97" s="116"/>
      <c r="D97" s="33" t="s">
        <v>15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</row>
    <row r="98" spans="1:12" ht="31.5">
      <c r="A98" s="129"/>
      <c r="B98" s="144"/>
      <c r="C98" s="117"/>
      <c r="D98" s="33" t="s">
        <v>19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</row>
    <row r="99" spans="1:12" ht="15.75" customHeight="1">
      <c r="A99" s="127"/>
      <c r="B99" s="142" t="s">
        <v>143</v>
      </c>
      <c r="C99" s="115" t="s">
        <v>136</v>
      </c>
      <c r="D99" s="33" t="s">
        <v>121</v>
      </c>
      <c r="E99" s="25">
        <f>E100+E101+E102+E103</f>
        <v>0</v>
      </c>
      <c r="F99" s="25">
        <f>F100+F101+F102+F103</f>
        <v>0</v>
      </c>
      <c r="G99" s="25">
        <f>G100+G101+G102+G103</f>
        <v>0</v>
      </c>
      <c r="H99" s="25">
        <f>H100+H101+H102+H103</f>
        <v>0</v>
      </c>
      <c r="I99" s="25">
        <f>I100+I101+I102+I103</f>
        <v>0</v>
      </c>
      <c r="J99" s="25">
        <v>0</v>
      </c>
      <c r="K99" s="25">
        <v>0</v>
      </c>
      <c r="L99" s="25">
        <v>0</v>
      </c>
    </row>
    <row r="100" spans="1:12">
      <c r="A100" s="128"/>
      <c r="B100" s="143"/>
      <c r="C100" s="116"/>
      <c r="D100" s="33" t="s">
        <v>11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</row>
    <row r="101" spans="1:12" ht="31.5">
      <c r="A101" s="128"/>
      <c r="B101" s="143"/>
      <c r="C101" s="116"/>
      <c r="D101" s="33" t="s">
        <v>13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</row>
    <row r="102" spans="1:12">
      <c r="A102" s="128"/>
      <c r="B102" s="143"/>
      <c r="C102" s="116"/>
      <c r="D102" s="33" t="s">
        <v>15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</row>
    <row r="103" spans="1:12" ht="31.5">
      <c r="A103" s="129"/>
      <c r="B103" s="144"/>
      <c r="C103" s="117"/>
      <c r="D103" s="33" t="s">
        <v>19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1:12" ht="15.75" customHeight="1">
      <c r="A104" s="127"/>
      <c r="B104" s="142" t="s">
        <v>144</v>
      </c>
      <c r="C104" s="115" t="s">
        <v>136</v>
      </c>
      <c r="D104" s="33" t="s">
        <v>121</v>
      </c>
      <c r="E104" s="25">
        <f>E105+E106+E107+E108</f>
        <v>0</v>
      </c>
      <c r="F104" s="25">
        <f>F105+F106+F107+F108</f>
        <v>0</v>
      </c>
      <c r="G104" s="25">
        <f>G105+G106+G107+G108</f>
        <v>0</v>
      </c>
      <c r="H104" s="25">
        <f>H105+H106+H107+H108</f>
        <v>0</v>
      </c>
      <c r="I104" s="25">
        <f>I105+I106+I107+I108</f>
        <v>0</v>
      </c>
      <c r="J104" s="25">
        <v>0</v>
      </c>
      <c r="K104" s="25">
        <v>0</v>
      </c>
      <c r="L104" s="25">
        <v>0</v>
      </c>
    </row>
    <row r="105" spans="1:12">
      <c r="A105" s="128"/>
      <c r="B105" s="143"/>
      <c r="C105" s="116"/>
      <c r="D105" s="33" t="s">
        <v>11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</row>
    <row r="106" spans="1:12" ht="31.5">
      <c r="A106" s="128"/>
      <c r="B106" s="143"/>
      <c r="C106" s="116"/>
      <c r="D106" s="33" t="s">
        <v>13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</row>
    <row r="107" spans="1:12">
      <c r="A107" s="128"/>
      <c r="B107" s="143"/>
      <c r="C107" s="116"/>
      <c r="D107" s="33" t="s">
        <v>15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1:12" ht="31.5">
      <c r="A108" s="129"/>
      <c r="B108" s="144"/>
      <c r="C108" s="117"/>
      <c r="D108" s="33" t="s">
        <v>19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</row>
    <row r="109" spans="1:12" ht="15.75" customHeight="1">
      <c r="A109" s="127"/>
      <c r="B109" s="142" t="s">
        <v>145</v>
      </c>
      <c r="C109" s="115" t="s">
        <v>140</v>
      </c>
      <c r="D109" s="33" t="s">
        <v>121</v>
      </c>
      <c r="E109" s="25">
        <f>E110+E111+E112+E113</f>
        <v>0</v>
      </c>
      <c r="F109" s="25">
        <f>F110+F111+F112+F113</f>
        <v>0</v>
      </c>
      <c r="G109" s="25">
        <f>G110+G111+G112+G113</f>
        <v>0</v>
      </c>
      <c r="H109" s="25">
        <f>H110+H111+H112+H113</f>
        <v>0</v>
      </c>
      <c r="I109" s="25">
        <f>I110+I111+I112+I113</f>
        <v>0</v>
      </c>
      <c r="J109" s="25">
        <v>0</v>
      </c>
      <c r="K109" s="25">
        <v>0</v>
      </c>
      <c r="L109" s="25">
        <v>0</v>
      </c>
    </row>
    <row r="110" spans="1:12">
      <c r="A110" s="128"/>
      <c r="B110" s="143"/>
      <c r="C110" s="116"/>
      <c r="D110" s="33" t="s">
        <v>11</v>
      </c>
      <c r="E110" s="25">
        <v>0</v>
      </c>
      <c r="F110" s="25">
        <v>0</v>
      </c>
      <c r="G110" s="25">
        <f>68-68</f>
        <v>0</v>
      </c>
      <c r="H110" s="25">
        <f>68-68</f>
        <v>0</v>
      </c>
      <c r="I110" s="25">
        <f>68-68</f>
        <v>0</v>
      </c>
      <c r="J110" s="25">
        <v>0</v>
      </c>
      <c r="K110" s="25">
        <v>0</v>
      </c>
      <c r="L110" s="25">
        <v>0</v>
      </c>
    </row>
    <row r="111" spans="1:12" ht="31.5">
      <c r="A111" s="128"/>
      <c r="B111" s="143"/>
      <c r="C111" s="116"/>
      <c r="D111" s="33" t="s">
        <v>13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1:12">
      <c r="A112" s="128"/>
      <c r="B112" s="143"/>
      <c r="C112" s="116"/>
      <c r="D112" s="33" t="s">
        <v>15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</row>
    <row r="113" spans="1:12" ht="31.5">
      <c r="A113" s="129"/>
      <c r="B113" s="144"/>
      <c r="C113" s="117"/>
      <c r="D113" s="33" t="s">
        <v>19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</row>
    <row r="114" spans="1:12" ht="15.75" customHeight="1">
      <c r="A114" s="115"/>
      <c r="B114" s="121" t="s">
        <v>146</v>
      </c>
      <c r="C114" s="115" t="s">
        <v>147</v>
      </c>
      <c r="D114" s="33" t="s">
        <v>121</v>
      </c>
      <c r="E114" s="25">
        <f>E115+E116+E117+E118</f>
        <v>255</v>
      </c>
      <c r="F114" s="25">
        <f>F115+F116+F117+F118</f>
        <v>245</v>
      </c>
      <c r="G114" s="25">
        <f>G115+G116+G117+G118</f>
        <v>245</v>
      </c>
      <c r="H114" s="25">
        <f>H115+H116+H117+H118</f>
        <v>75</v>
      </c>
      <c r="I114" s="25">
        <f>I115+I116+I117+I118</f>
        <v>75</v>
      </c>
      <c r="J114" s="25">
        <f t="shared" ref="J114:J118" si="40">I114/E114*100</f>
        <v>29.411764705882355</v>
      </c>
      <c r="K114" s="25">
        <f t="shared" si="38"/>
        <v>30.612244897959183</v>
      </c>
      <c r="L114" s="25">
        <f t="shared" si="39"/>
        <v>30.612244897959183</v>
      </c>
    </row>
    <row r="115" spans="1:12">
      <c r="A115" s="116"/>
      <c r="B115" s="122"/>
      <c r="C115" s="116"/>
      <c r="D115" s="33" t="s">
        <v>11</v>
      </c>
      <c r="E115" s="25">
        <f>E121+E126+E131+E136</f>
        <v>245</v>
      </c>
      <c r="F115" s="25">
        <f>F121+F126+F131+F136</f>
        <v>245</v>
      </c>
      <c r="G115" s="25">
        <f>G121+G126+G131+G136</f>
        <v>245</v>
      </c>
      <c r="H115" s="25">
        <f>H121+H126+H131+H136</f>
        <v>75</v>
      </c>
      <c r="I115" s="25">
        <f>I121+I126+I131+I136</f>
        <v>75</v>
      </c>
      <c r="J115" s="25">
        <f t="shared" si="40"/>
        <v>30.612244897959183</v>
      </c>
      <c r="K115" s="25">
        <f t="shared" si="38"/>
        <v>30.612244897959183</v>
      </c>
      <c r="L115" s="25">
        <f t="shared" si="39"/>
        <v>30.612244897959183</v>
      </c>
    </row>
    <row r="116" spans="1:12" ht="31.5">
      <c r="A116" s="116"/>
      <c r="B116" s="122"/>
      <c r="C116" s="116"/>
      <c r="D116" s="33" t="s">
        <v>13</v>
      </c>
      <c r="E116" s="25">
        <f t="shared" ref="E116:I118" si="41">E122+E127+E132+E137</f>
        <v>0</v>
      </c>
      <c r="F116" s="25">
        <f t="shared" si="41"/>
        <v>0</v>
      </c>
      <c r="G116" s="25">
        <f t="shared" si="41"/>
        <v>0</v>
      </c>
      <c r="H116" s="25">
        <f t="shared" si="41"/>
        <v>0</v>
      </c>
      <c r="I116" s="25">
        <f t="shared" si="41"/>
        <v>0</v>
      </c>
      <c r="J116" s="25">
        <v>0</v>
      </c>
      <c r="K116" s="25">
        <v>0</v>
      </c>
      <c r="L116" s="25">
        <v>0</v>
      </c>
    </row>
    <row r="117" spans="1:12">
      <c r="A117" s="116"/>
      <c r="B117" s="122"/>
      <c r="C117" s="116"/>
      <c r="D117" s="33" t="s">
        <v>15</v>
      </c>
      <c r="E117" s="25">
        <f t="shared" si="41"/>
        <v>0</v>
      </c>
      <c r="F117" s="25">
        <f t="shared" si="41"/>
        <v>0</v>
      </c>
      <c r="G117" s="25">
        <f t="shared" si="41"/>
        <v>0</v>
      </c>
      <c r="H117" s="25">
        <f t="shared" si="41"/>
        <v>0</v>
      </c>
      <c r="I117" s="25">
        <f t="shared" si="41"/>
        <v>0</v>
      </c>
      <c r="J117" s="25">
        <v>0</v>
      </c>
      <c r="K117" s="25">
        <v>0</v>
      </c>
      <c r="L117" s="25">
        <v>0</v>
      </c>
    </row>
    <row r="118" spans="1:12" ht="31.5">
      <c r="A118" s="116"/>
      <c r="B118" s="122"/>
      <c r="C118" s="117"/>
      <c r="D118" s="33" t="s">
        <v>19</v>
      </c>
      <c r="E118" s="25">
        <f t="shared" si="41"/>
        <v>10</v>
      </c>
      <c r="F118" s="25">
        <f t="shared" si="41"/>
        <v>0</v>
      </c>
      <c r="G118" s="25">
        <f t="shared" si="41"/>
        <v>0</v>
      </c>
      <c r="H118" s="25">
        <v>0</v>
      </c>
      <c r="I118" s="25">
        <v>0</v>
      </c>
      <c r="J118" s="25">
        <f t="shared" si="40"/>
        <v>0</v>
      </c>
      <c r="K118" s="25">
        <v>0</v>
      </c>
      <c r="L118" s="25">
        <v>0</v>
      </c>
    </row>
    <row r="119" spans="1:12" ht="15.75" customHeight="1">
      <c r="A119" s="116"/>
      <c r="B119" s="122"/>
      <c r="C119" s="124" t="s">
        <v>17</v>
      </c>
      <c r="D119" s="125"/>
      <c r="E119" s="125"/>
      <c r="F119" s="125"/>
      <c r="G119" s="125"/>
      <c r="H119" s="125"/>
      <c r="I119" s="125"/>
      <c r="J119" s="125"/>
      <c r="K119" s="125"/>
      <c r="L119" s="126"/>
    </row>
    <row r="120" spans="1:12" ht="15.75" customHeight="1">
      <c r="A120" s="116"/>
      <c r="B120" s="122"/>
      <c r="C120" s="115" t="s">
        <v>123</v>
      </c>
      <c r="D120" s="33" t="s">
        <v>121</v>
      </c>
      <c r="E120" s="26">
        <f>E121+E122+E123+E124</f>
        <v>170</v>
      </c>
      <c r="F120" s="26">
        <f>F121+F122+F123+F124</f>
        <v>170</v>
      </c>
      <c r="G120" s="26">
        <f>G121+G122+G123+G124</f>
        <v>170</v>
      </c>
      <c r="H120" s="26">
        <f>H121+H122+H123+H124</f>
        <v>0</v>
      </c>
      <c r="I120" s="26">
        <f>I121+I122+I123+I124</f>
        <v>0</v>
      </c>
      <c r="J120" s="25">
        <f>I120/E120*100</f>
        <v>0</v>
      </c>
      <c r="K120" s="25">
        <f>H120/F120*100</f>
        <v>0</v>
      </c>
      <c r="L120" s="25">
        <f>H120/G120*100</f>
        <v>0</v>
      </c>
    </row>
    <row r="121" spans="1:12">
      <c r="A121" s="116"/>
      <c r="B121" s="122"/>
      <c r="C121" s="116"/>
      <c r="D121" s="33" t="s">
        <v>11</v>
      </c>
      <c r="E121" s="26">
        <f>E186</f>
        <v>170</v>
      </c>
      <c r="F121" s="26">
        <f t="shared" ref="F121:I121" si="42">F186</f>
        <v>170</v>
      </c>
      <c r="G121" s="26">
        <f t="shared" si="42"/>
        <v>170</v>
      </c>
      <c r="H121" s="26">
        <f t="shared" si="42"/>
        <v>0</v>
      </c>
      <c r="I121" s="26">
        <f t="shared" si="42"/>
        <v>0</v>
      </c>
      <c r="J121" s="25">
        <f t="shared" ref="J121:J191" si="43">I121/E121*100</f>
        <v>0</v>
      </c>
      <c r="K121" s="25">
        <f t="shared" ref="K121:K191" si="44">H121/F121*100</f>
        <v>0</v>
      </c>
      <c r="L121" s="25">
        <f t="shared" ref="L121:L191" si="45">H121/G121*100</f>
        <v>0</v>
      </c>
    </row>
    <row r="122" spans="1:12" ht="31.5">
      <c r="A122" s="116"/>
      <c r="B122" s="122"/>
      <c r="C122" s="116"/>
      <c r="D122" s="33" t="s">
        <v>148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5">
        <v>0</v>
      </c>
      <c r="K122" s="25">
        <v>0</v>
      </c>
      <c r="L122" s="25">
        <v>0</v>
      </c>
    </row>
    <row r="123" spans="1:12">
      <c r="A123" s="116"/>
      <c r="B123" s="122"/>
      <c r="C123" s="116"/>
      <c r="D123" s="33" t="s">
        <v>15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5">
        <v>0</v>
      </c>
      <c r="K123" s="25">
        <v>0</v>
      </c>
      <c r="L123" s="25">
        <v>0</v>
      </c>
    </row>
    <row r="124" spans="1:12" ht="31.5">
      <c r="A124" s="116"/>
      <c r="B124" s="122"/>
      <c r="C124" s="117"/>
      <c r="D124" s="33" t="s">
        <v>19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5">
        <v>0</v>
      </c>
      <c r="K124" s="25">
        <v>0</v>
      </c>
      <c r="L124" s="25">
        <v>0</v>
      </c>
    </row>
    <row r="125" spans="1:12" ht="15.75" customHeight="1">
      <c r="A125" s="116"/>
      <c r="B125" s="122"/>
      <c r="C125" s="115" t="s">
        <v>124</v>
      </c>
      <c r="D125" s="33" t="s">
        <v>121</v>
      </c>
      <c r="E125" s="26">
        <f>E126+E127+E128+E129</f>
        <v>75</v>
      </c>
      <c r="F125" s="26">
        <f>F126+F127+F128+F129</f>
        <v>75</v>
      </c>
      <c r="G125" s="26">
        <f>G126+G127+G128+G129</f>
        <v>75</v>
      </c>
      <c r="H125" s="26">
        <f>H126+H127+H128+H129</f>
        <v>75</v>
      </c>
      <c r="I125" s="26">
        <f>I126+I127+I128+I129</f>
        <v>75</v>
      </c>
      <c r="J125" s="25">
        <f t="shared" si="43"/>
        <v>100</v>
      </c>
      <c r="K125" s="25">
        <f t="shared" si="44"/>
        <v>100</v>
      </c>
      <c r="L125" s="25">
        <f t="shared" si="45"/>
        <v>100</v>
      </c>
    </row>
    <row r="126" spans="1:12">
      <c r="A126" s="116"/>
      <c r="B126" s="122"/>
      <c r="C126" s="116"/>
      <c r="D126" s="33" t="s">
        <v>11</v>
      </c>
      <c r="E126" s="26">
        <f>E141+E151+E191</f>
        <v>75</v>
      </c>
      <c r="F126" s="26">
        <f>F141+F151+F191</f>
        <v>75</v>
      </c>
      <c r="G126" s="26">
        <f>G141+G151+G191</f>
        <v>75</v>
      </c>
      <c r="H126" s="26">
        <f>H141+H151+H191</f>
        <v>75</v>
      </c>
      <c r="I126" s="26">
        <f>I141+I151+I191</f>
        <v>75</v>
      </c>
      <c r="J126" s="25">
        <f t="shared" si="43"/>
        <v>100</v>
      </c>
      <c r="K126" s="25">
        <f t="shared" si="44"/>
        <v>100</v>
      </c>
      <c r="L126" s="25">
        <f t="shared" si="45"/>
        <v>100</v>
      </c>
    </row>
    <row r="127" spans="1:12" ht="31.5">
      <c r="A127" s="116"/>
      <c r="B127" s="122"/>
      <c r="C127" s="116"/>
      <c r="D127" s="33" t="s">
        <v>13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5">
        <v>0</v>
      </c>
      <c r="K127" s="25">
        <v>0</v>
      </c>
      <c r="L127" s="25">
        <v>0</v>
      </c>
    </row>
    <row r="128" spans="1:12">
      <c r="A128" s="116"/>
      <c r="B128" s="122"/>
      <c r="C128" s="116"/>
      <c r="D128" s="33" t="s">
        <v>15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5">
        <v>0</v>
      </c>
      <c r="K128" s="25">
        <v>0</v>
      </c>
      <c r="L128" s="25">
        <v>0</v>
      </c>
    </row>
    <row r="129" spans="1:12" ht="31.5">
      <c r="A129" s="116"/>
      <c r="B129" s="122"/>
      <c r="C129" s="117"/>
      <c r="D129" s="33" t="s">
        <v>19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</row>
    <row r="130" spans="1:12" ht="15.75" customHeight="1">
      <c r="A130" s="116"/>
      <c r="B130" s="122"/>
      <c r="C130" s="127" t="s">
        <v>149</v>
      </c>
      <c r="D130" s="33" t="s">
        <v>121</v>
      </c>
      <c r="E130" s="25">
        <f>E131+E132+E133+E134</f>
        <v>0</v>
      </c>
      <c r="F130" s="25">
        <f>F131+F132+F133+F134</f>
        <v>0</v>
      </c>
      <c r="G130" s="25">
        <f>G131+G132+G133+G134</f>
        <v>0</v>
      </c>
      <c r="H130" s="25">
        <f>H131+H132+H133+H134</f>
        <v>0</v>
      </c>
      <c r="I130" s="25">
        <f>I131+I132+I133+I134</f>
        <v>0</v>
      </c>
      <c r="J130" s="25">
        <v>0</v>
      </c>
      <c r="K130" s="25">
        <v>0</v>
      </c>
      <c r="L130" s="25">
        <v>0</v>
      </c>
    </row>
    <row r="131" spans="1:12">
      <c r="A131" s="116"/>
      <c r="B131" s="122"/>
      <c r="C131" s="128"/>
      <c r="D131" s="33" t="s">
        <v>11</v>
      </c>
      <c r="E131" s="25">
        <f>E166+E171+E176</f>
        <v>0</v>
      </c>
      <c r="F131" s="25">
        <f>F166+F171+F176</f>
        <v>0</v>
      </c>
      <c r="G131" s="25">
        <f>G166+G171+G176</f>
        <v>0</v>
      </c>
      <c r="H131" s="25">
        <f>H166+H171+H176</f>
        <v>0</v>
      </c>
      <c r="I131" s="25">
        <f>I166+I171+I176</f>
        <v>0</v>
      </c>
      <c r="J131" s="25">
        <v>0</v>
      </c>
      <c r="K131" s="25">
        <v>0</v>
      </c>
      <c r="L131" s="25">
        <v>0</v>
      </c>
    </row>
    <row r="132" spans="1:12" ht="31.5">
      <c r="A132" s="116"/>
      <c r="B132" s="122"/>
      <c r="C132" s="128"/>
      <c r="D132" s="33" t="s">
        <v>13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</row>
    <row r="133" spans="1:12">
      <c r="A133" s="116"/>
      <c r="B133" s="122"/>
      <c r="C133" s="128"/>
      <c r="D133" s="33" t="s">
        <v>15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1:12" ht="31.5">
      <c r="A134" s="116"/>
      <c r="B134" s="122"/>
      <c r="C134" s="129"/>
      <c r="D134" s="33" t="s">
        <v>19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</row>
    <row r="135" spans="1:12" ht="15.75" customHeight="1">
      <c r="A135" s="116"/>
      <c r="B135" s="122"/>
      <c r="C135" s="115" t="s">
        <v>136</v>
      </c>
      <c r="D135" s="33" t="s">
        <v>121</v>
      </c>
      <c r="E135" s="25">
        <f>E136+E137+E138+E139</f>
        <v>10</v>
      </c>
      <c r="F135" s="25">
        <f>F136+F137+F138+F139</f>
        <v>0</v>
      </c>
      <c r="G135" s="25">
        <f>G136+G137+G138+G139</f>
        <v>0</v>
      </c>
      <c r="H135" s="25">
        <f>H136+H137+H138+H139</f>
        <v>0</v>
      </c>
      <c r="I135" s="25">
        <f>I136+I137+I138+I139</f>
        <v>0</v>
      </c>
      <c r="J135" s="25">
        <f t="shared" si="43"/>
        <v>0</v>
      </c>
      <c r="K135" s="25">
        <v>0</v>
      </c>
      <c r="L135" s="25">
        <v>0</v>
      </c>
    </row>
    <row r="136" spans="1:12">
      <c r="A136" s="116"/>
      <c r="B136" s="122"/>
      <c r="C136" s="116"/>
      <c r="D136" s="33" t="s">
        <v>11</v>
      </c>
      <c r="E136" s="25">
        <f>E196+E201+E206</f>
        <v>0</v>
      </c>
      <c r="F136" s="25">
        <f>F196+F201+F206</f>
        <v>0</v>
      </c>
      <c r="G136" s="25">
        <f>G196+G201+G206</f>
        <v>0</v>
      </c>
      <c r="H136" s="25">
        <f>H196+H201+H206</f>
        <v>0</v>
      </c>
      <c r="I136" s="25">
        <f>I196+I201+I206</f>
        <v>0</v>
      </c>
      <c r="J136" s="25">
        <v>0</v>
      </c>
      <c r="K136" s="25">
        <v>0</v>
      </c>
      <c r="L136" s="25">
        <v>0</v>
      </c>
    </row>
    <row r="137" spans="1:12" ht="31.5">
      <c r="A137" s="116"/>
      <c r="B137" s="122"/>
      <c r="C137" s="116"/>
      <c r="D137" s="33" t="s">
        <v>13</v>
      </c>
      <c r="E137" s="25">
        <f t="shared" ref="E137:I139" si="46">E197+E202+E207</f>
        <v>0</v>
      </c>
      <c r="F137" s="25">
        <f t="shared" si="46"/>
        <v>0</v>
      </c>
      <c r="G137" s="25">
        <f t="shared" si="46"/>
        <v>0</v>
      </c>
      <c r="H137" s="25">
        <f t="shared" si="46"/>
        <v>0</v>
      </c>
      <c r="I137" s="25">
        <f t="shared" si="46"/>
        <v>0</v>
      </c>
      <c r="J137" s="25">
        <v>0</v>
      </c>
      <c r="K137" s="25">
        <v>0</v>
      </c>
      <c r="L137" s="25">
        <v>0</v>
      </c>
    </row>
    <row r="138" spans="1:12">
      <c r="A138" s="116"/>
      <c r="B138" s="122"/>
      <c r="C138" s="116"/>
      <c r="D138" s="33" t="s">
        <v>15</v>
      </c>
      <c r="E138" s="25">
        <f t="shared" si="46"/>
        <v>0</v>
      </c>
      <c r="F138" s="25">
        <f t="shared" si="46"/>
        <v>0</v>
      </c>
      <c r="G138" s="25">
        <f t="shared" si="46"/>
        <v>0</v>
      </c>
      <c r="H138" s="25">
        <f t="shared" si="46"/>
        <v>0</v>
      </c>
      <c r="I138" s="25">
        <f t="shared" si="46"/>
        <v>0</v>
      </c>
      <c r="J138" s="25">
        <v>0</v>
      </c>
      <c r="K138" s="25">
        <v>0</v>
      </c>
      <c r="L138" s="25">
        <v>0</v>
      </c>
    </row>
    <row r="139" spans="1:12" ht="31.5">
      <c r="A139" s="117"/>
      <c r="B139" s="123"/>
      <c r="C139" s="117"/>
      <c r="D139" s="33" t="s">
        <v>19</v>
      </c>
      <c r="E139" s="25">
        <f>E199</f>
        <v>10</v>
      </c>
      <c r="F139" s="25">
        <f t="shared" si="46"/>
        <v>0</v>
      </c>
      <c r="G139" s="26">
        <f t="shared" si="46"/>
        <v>0</v>
      </c>
      <c r="H139" s="26">
        <f t="shared" si="46"/>
        <v>0</v>
      </c>
      <c r="I139" s="26">
        <f t="shared" si="46"/>
        <v>0</v>
      </c>
      <c r="J139" s="25">
        <f t="shared" si="43"/>
        <v>0</v>
      </c>
      <c r="K139" s="25">
        <v>0</v>
      </c>
      <c r="L139" s="25">
        <v>0</v>
      </c>
    </row>
    <row r="140" spans="1:12" ht="15.75" customHeight="1">
      <c r="A140" s="115"/>
      <c r="B140" s="118" t="s">
        <v>150</v>
      </c>
      <c r="C140" s="115" t="s">
        <v>232</v>
      </c>
      <c r="D140" s="33" t="s">
        <v>121</v>
      </c>
      <c r="E140" s="25">
        <f>E141+E142+E143+E144</f>
        <v>0</v>
      </c>
      <c r="F140" s="25">
        <f>F141+F142+F143+F144</f>
        <v>0</v>
      </c>
      <c r="G140" s="25">
        <f>G141+G142+G143+G144</f>
        <v>0</v>
      </c>
      <c r="H140" s="25">
        <f>H141+H142+H143+H144</f>
        <v>0</v>
      </c>
      <c r="I140" s="25">
        <f>I141+I142+I143+I144</f>
        <v>0</v>
      </c>
      <c r="J140" s="25">
        <v>0</v>
      </c>
      <c r="K140" s="25">
        <v>0</v>
      </c>
      <c r="L140" s="25">
        <v>0</v>
      </c>
    </row>
    <row r="141" spans="1:12">
      <c r="A141" s="116"/>
      <c r="B141" s="119"/>
      <c r="C141" s="116"/>
      <c r="D141" s="33" t="s">
        <v>11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</row>
    <row r="142" spans="1:12" ht="31.5">
      <c r="A142" s="116"/>
      <c r="B142" s="119"/>
      <c r="C142" s="116"/>
      <c r="D142" s="33" t="s">
        <v>13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</row>
    <row r="143" spans="1:12">
      <c r="A143" s="116"/>
      <c r="B143" s="119"/>
      <c r="C143" s="116"/>
      <c r="D143" s="33" t="s">
        <v>15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1:12" ht="31.5">
      <c r="A144" s="117"/>
      <c r="B144" s="120"/>
      <c r="C144" s="117"/>
      <c r="D144" s="33" t="s">
        <v>19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</row>
    <row r="145" spans="1:12" ht="15.75" customHeight="1">
      <c r="A145" s="115"/>
      <c r="B145" s="118" t="s">
        <v>151</v>
      </c>
      <c r="C145" s="115" t="s">
        <v>152</v>
      </c>
      <c r="D145" s="33" t="s">
        <v>121</v>
      </c>
      <c r="E145" s="25">
        <f>E146+E147+E148+E149</f>
        <v>0</v>
      </c>
      <c r="F145" s="25">
        <f>F146+F147+F148+F149</f>
        <v>0</v>
      </c>
      <c r="G145" s="25">
        <f>G146+G147+G148+G149</f>
        <v>0</v>
      </c>
      <c r="H145" s="25">
        <f>H146+H147+H148+H149</f>
        <v>0</v>
      </c>
      <c r="I145" s="25">
        <f>I146+I147+I148+I149</f>
        <v>0</v>
      </c>
      <c r="J145" s="25">
        <v>0</v>
      </c>
      <c r="K145" s="25">
        <v>0</v>
      </c>
      <c r="L145" s="25">
        <v>0</v>
      </c>
    </row>
    <row r="146" spans="1:12">
      <c r="A146" s="116"/>
      <c r="B146" s="119"/>
      <c r="C146" s="116"/>
      <c r="D146" s="33" t="s">
        <v>11</v>
      </c>
      <c r="E146" s="25">
        <f>170-170</f>
        <v>0</v>
      </c>
      <c r="F146" s="25">
        <f>170-170</f>
        <v>0</v>
      </c>
      <c r="G146" s="25">
        <f>170-17-153</f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</row>
    <row r="147" spans="1:12" ht="31.5">
      <c r="A147" s="116"/>
      <c r="B147" s="119"/>
      <c r="C147" s="116"/>
      <c r="D147" s="33" t="s">
        <v>13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1:12">
      <c r="A148" s="116"/>
      <c r="B148" s="119"/>
      <c r="C148" s="116"/>
      <c r="D148" s="33" t="s">
        <v>15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1:12" ht="81.75" customHeight="1">
      <c r="A149" s="117"/>
      <c r="B149" s="120"/>
      <c r="C149" s="117"/>
      <c r="D149" s="33" t="s">
        <v>19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</row>
    <row r="150" spans="1:12" ht="15.75" customHeight="1">
      <c r="A150" s="127"/>
      <c r="B150" s="142" t="s">
        <v>153</v>
      </c>
      <c r="C150" s="115" t="s">
        <v>154</v>
      </c>
      <c r="D150" s="33" t="s">
        <v>121</v>
      </c>
      <c r="E150" s="25">
        <f>E151+E152+E153+E154</f>
        <v>0</v>
      </c>
      <c r="F150" s="25">
        <f>F151+F152+F153+F154</f>
        <v>0</v>
      </c>
      <c r="G150" s="25">
        <f>G151+G152+G153+G154</f>
        <v>0</v>
      </c>
      <c r="H150" s="25">
        <f>H151+H152+H153+H154</f>
        <v>0</v>
      </c>
      <c r="I150" s="25">
        <f>I151+I152+I153+I154</f>
        <v>0</v>
      </c>
      <c r="J150" s="25">
        <v>0</v>
      </c>
      <c r="K150" s="25">
        <v>0</v>
      </c>
      <c r="L150" s="25">
        <v>0</v>
      </c>
    </row>
    <row r="151" spans="1:12">
      <c r="A151" s="128"/>
      <c r="B151" s="143"/>
      <c r="C151" s="116"/>
      <c r="D151" s="33" t="s">
        <v>11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1:12" ht="31.5">
      <c r="A152" s="128"/>
      <c r="B152" s="143"/>
      <c r="C152" s="116"/>
      <c r="D152" s="33" t="s">
        <v>13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</row>
    <row r="153" spans="1:12">
      <c r="A153" s="128"/>
      <c r="B153" s="143"/>
      <c r="C153" s="116"/>
      <c r="D153" s="33" t="s">
        <v>15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</row>
    <row r="154" spans="1:12" ht="31.5">
      <c r="A154" s="129"/>
      <c r="B154" s="144"/>
      <c r="C154" s="117"/>
      <c r="D154" s="33" t="s">
        <v>19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</row>
    <row r="155" spans="1:12" ht="15.75" customHeight="1">
      <c r="A155" s="127"/>
      <c r="B155" s="142" t="s">
        <v>155</v>
      </c>
      <c r="C155" s="115" t="s">
        <v>154</v>
      </c>
      <c r="D155" s="33" t="s">
        <v>121</v>
      </c>
      <c r="E155" s="25">
        <f>E156+E157+E158+E159</f>
        <v>0</v>
      </c>
      <c r="F155" s="25">
        <f>F156+F157+F158+F159</f>
        <v>0</v>
      </c>
      <c r="G155" s="25">
        <f>G156+G157+G158+G159</f>
        <v>0</v>
      </c>
      <c r="H155" s="25">
        <f>H156+H157+H158+H159</f>
        <v>0</v>
      </c>
      <c r="I155" s="25">
        <f>I156+I157+I158+I159</f>
        <v>0</v>
      </c>
      <c r="J155" s="25">
        <v>0</v>
      </c>
      <c r="K155" s="25">
        <v>0</v>
      </c>
      <c r="L155" s="25">
        <v>0</v>
      </c>
    </row>
    <row r="156" spans="1:12">
      <c r="A156" s="128"/>
      <c r="B156" s="143"/>
      <c r="C156" s="116"/>
      <c r="D156" s="33" t="s">
        <v>11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</row>
    <row r="157" spans="1:12" ht="31.5">
      <c r="A157" s="128"/>
      <c r="B157" s="143"/>
      <c r="C157" s="116"/>
      <c r="D157" s="33" t="s">
        <v>13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1:12">
      <c r="A158" s="128"/>
      <c r="B158" s="143"/>
      <c r="C158" s="116"/>
      <c r="D158" s="33" t="s">
        <v>15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</row>
    <row r="159" spans="1:12" ht="31.5">
      <c r="A159" s="129"/>
      <c r="B159" s="144"/>
      <c r="C159" s="117"/>
      <c r="D159" s="33" t="s">
        <v>19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1:12" ht="15.75" customHeight="1">
      <c r="A160" s="127"/>
      <c r="B160" s="142" t="s">
        <v>156</v>
      </c>
      <c r="C160" s="115" t="s">
        <v>157</v>
      </c>
      <c r="D160" s="33" t="s">
        <v>121</v>
      </c>
      <c r="E160" s="25">
        <f>E161+E162+E163+E164</f>
        <v>0</v>
      </c>
      <c r="F160" s="25">
        <f>F161+F162+F163+F164</f>
        <v>0</v>
      </c>
      <c r="G160" s="25">
        <f>G161+G162+G163+G164</f>
        <v>0</v>
      </c>
      <c r="H160" s="25">
        <f>H161+H162+H163+H164</f>
        <v>0</v>
      </c>
      <c r="I160" s="25">
        <f>I161+I162+I163+I164</f>
        <v>0</v>
      </c>
      <c r="J160" s="25">
        <v>0</v>
      </c>
      <c r="K160" s="25">
        <v>0</v>
      </c>
      <c r="L160" s="25">
        <v>0</v>
      </c>
    </row>
    <row r="161" spans="1:12">
      <c r="A161" s="128"/>
      <c r="B161" s="143"/>
      <c r="C161" s="116"/>
      <c r="D161" s="33" t="s">
        <v>11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</row>
    <row r="162" spans="1:12" ht="31.5">
      <c r="A162" s="128"/>
      <c r="B162" s="143"/>
      <c r="C162" s="116"/>
      <c r="D162" s="33" t="s">
        <v>13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</row>
    <row r="163" spans="1:12">
      <c r="A163" s="128"/>
      <c r="B163" s="143"/>
      <c r="C163" s="116"/>
      <c r="D163" s="33" t="s">
        <v>15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1:12" ht="31.5">
      <c r="A164" s="129"/>
      <c r="B164" s="144"/>
      <c r="C164" s="117"/>
      <c r="D164" s="33" t="s">
        <v>19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</row>
    <row r="165" spans="1:12" ht="15.75" customHeight="1">
      <c r="A165" s="127"/>
      <c r="B165" s="142" t="s">
        <v>158</v>
      </c>
      <c r="C165" s="115" t="s">
        <v>130</v>
      </c>
      <c r="D165" s="33" t="s">
        <v>121</v>
      </c>
      <c r="E165" s="25">
        <f>E166+E167+E168+E169</f>
        <v>0</v>
      </c>
      <c r="F165" s="25">
        <f>F166+F167+F168+F169</f>
        <v>0</v>
      </c>
      <c r="G165" s="25">
        <f>G166+G167+G168+G169</f>
        <v>0</v>
      </c>
      <c r="H165" s="25">
        <f>H166+H167+H168+H169</f>
        <v>0</v>
      </c>
      <c r="I165" s="25">
        <f>I166+I167+I168+I169</f>
        <v>0</v>
      </c>
      <c r="J165" s="25">
        <v>0</v>
      </c>
      <c r="K165" s="25">
        <v>0</v>
      </c>
      <c r="L165" s="25">
        <v>0</v>
      </c>
    </row>
    <row r="166" spans="1:12">
      <c r="A166" s="128"/>
      <c r="B166" s="143"/>
      <c r="C166" s="116"/>
      <c r="D166" s="33" t="s">
        <v>11</v>
      </c>
      <c r="E166" s="25">
        <v>0</v>
      </c>
      <c r="F166" s="25">
        <v>0</v>
      </c>
      <c r="G166" s="26">
        <f>794-794</f>
        <v>0</v>
      </c>
      <c r="H166" s="26">
        <f>794-794</f>
        <v>0</v>
      </c>
      <c r="I166" s="26">
        <f>794-794</f>
        <v>0</v>
      </c>
      <c r="J166" s="25">
        <v>0</v>
      </c>
      <c r="K166" s="25">
        <v>0</v>
      </c>
      <c r="L166" s="25">
        <v>0</v>
      </c>
    </row>
    <row r="167" spans="1:12" ht="31.5">
      <c r="A167" s="128"/>
      <c r="B167" s="143"/>
      <c r="C167" s="116"/>
      <c r="D167" s="33" t="s">
        <v>13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1:12">
      <c r="A168" s="128"/>
      <c r="B168" s="143"/>
      <c r="C168" s="116"/>
      <c r="D168" s="33" t="s">
        <v>15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</row>
    <row r="169" spans="1:12" ht="31.5">
      <c r="A169" s="129"/>
      <c r="B169" s="144"/>
      <c r="C169" s="117"/>
      <c r="D169" s="33" t="s">
        <v>19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1:12" ht="15.75" customHeight="1">
      <c r="A170" s="127"/>
      <c r="B170" s="142" t="s">
        <v>159</v>
      </c>
      <c r="C170" s="115" t="s">
        <v>130</v>
      </c>
      <c r="D170" s="33" t="s">
        <v>121</v>
      </c>
      <c r="E170" s="25">
        <f>E171+E172+E173+E174</f>
        <v>0</v>
      </c>
      <c r="F170" s="25">
        <f>F171+F172+F173+F174</f>
        <v>0</v>
      </c>
      <c r="G170" s="25">
        <f>G171+G172+G173+G174</f>
        <v>0</v>
      </c>
      <c r="H170" s="25">
        <f>H171+H172+H173+H174</f>
        <v>0</v>
      </c>
      <c r="I170" s="25">
        <f>I171+I172+I173+I174</f>
        <v>0</v>
      </c>
      <c r="J170" s="25">
        <v>0</v>
      </c>
      <c r="K170" s="25">
        <v>0</v>
      </c>
      <c r="L170" s="25">
        <v>0</v>
      </c>
    </row>
    <row r="171" spans="1:12">
      <c r="A171" s="128"/>
      <c r="B171" s="143"/>
      <c r="C171" s="116"/>
      <c r="D171" s="33" t="s">
        <v>11</v>
      </c>
      <c r="E171" s="25">
        <v>0</v>
      </c>
      <c r="F171" s="25">
        <v>0</v>
      </c>
      <c r="G171" s="26">
        <f>227-227</f>
        <v>0</v>
      </c>
      <c r="H171" s="26">
        <f>227-227</f>
        <v>0</v>
      </c>
      <c r="I171" s="26">
        <f>227-227</f>
        <v>0</v>
      </c>
      <c r="J171" s="25">
        <v>0</v>
      </c>
      <c r="K171" s="25">
        <v>0</v>
      </c>
      <c r="L171" s="25">
        <v>0</v>
      </c>
    </row>
    <row r="172" spans="1:12" ht="31.5">
      <c r="A172" s="128"/>
      <c r="B172" s="143"/>
      <c r="C172" s="116"/>
      <c r="D172" s="33" t="s">
        <v>13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1:12">
      <c r="A173" s="128"/>
      <c r="B173" s="143"/>
      <c r="C173" s="116"/>
      <c r="D173" s="33" t="s">
        <v>15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</row>
    <row r="174" spans="1:12" ht="31.5">
      <c r="A174" s="129"/>
      <c r="B174" s="144"/>
      <c r="C174" s="117"/>
      <c r="D174" s="33" t="s">
        <v>19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</row>
    <row r="175" spans="1:12" ht="15.75" customHeight="1">
      <c r="A175" s="127"/>
      <c r="B175" s="142" t="s">
        <v>160</v>
      </c>
      <c r="C175" s="115" t="s">
        <v>130</v>
      </c>
      <c r="D175" s="33" t="s">
        <v>121</v>
      </c>
      <c r="E175" s="25">
        <f>E176+E177+E178+E179</f>
        <v>0</v>
      </c>
      <c r="F175" s="25">
        <f>F176+F177+F178+F179</f>
        <v>0</v>
      </c>
      <c r="G175" s="25">
        <f>G176+G177+G178+G179</f>
        <v>0</v>
      </c>
      <c r="H175" s="25">
        <f>H176+H177+H178+H179</f>
        <v>0</v>
      </c>
      <c r="I175" s="25">
        <f>I176+I177+I178+I179</f>
        <v>0</v>
      </c>
      <c r="J175" s="25">
        <v>0</v>
      </c>
      <c r="K175" s="25">
        <v>0</v>
      </c>
      <c r="L175" s="25">
        <v>0</v>
      </c>
    </row>
    <row r="176" spans="1:12">
      <c r="A176" s="128"/>
      <c r="B176" s="143"/>
      <c r="C176" s="116"/>
      <c r="D176" s="33" t="s">
        <v>11</v>
      </c>
      <c r="E176" s="25">
        <v>0</v>
      </c>
      <c r="F176" s="25">
        <v>0</v>
      </c>
      <c r="G176" s="26">
        <f>280-280</f>
        <v>0</v>
      </c>
      <c r="H176" s="26">
        <f>280-280</f>
        <v>0</v>
      </c>
      <c r="I176" s="26">
        <f>280-280</f>
        <v>0</v>
      </c>
      <c r="J176" s="25">
        <v>0</v>
      </c>
      <c r="K176" s="25">
        <v>0</v>
      </c>
      <c r="L176" s="25">
        <v>0</v>
      </c>
    </row>
    <row r="177" spans="1:12" ht="31.5">
      <c r="A177" s="128"/>
      <c r="B177" s="143"/>
      <c r="C177" s="116"/>
      <c r="D177" s="33" t="s">
        <v>13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</row>
    <row r="178" spans="1:12">
      <c r="A178" s="128"/>
      <c r="B178" s="143"/>
      <c r="C178" s="116"/>
      <c r="D178" s="33" t="s">
        <v>15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1:12" ht="31.5">
      <c r="A179" s="129"/>
      <c r="B179" s="144"/>
      <c r="C179" s="117"/>
      <c r="D179" s="33" t="s">
        <v>19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1:12" ht="15.75" customHeight="1">
      <c r="A180" s="127"/>
      <c r="B180" s="142" t="s">
        <v>161</v>
      </c>
      <c r="C180" s="115" t="s">
        <v>162</v>
      </c>
      <c r="D180" s="33" t="s">
        <v>121</v>
      </c>
      <c r="E180" s="25">
        <f>E181+E182+E183+E184</f>
        <v>245</v>
      </c>
      <c r="F180" s="25">
        <f>F181+F182+F183+F184</f>
        <v>245</v>
      </c>
      <c r="G180" s="25">
        <f>G181+G182+G183+G184</f>
        <v>245</v>
      </c>
      <c r="H180" s="25">
        <f>H181+H182+H183+H184</f>
        <v>75</v>
      </c>
      <c r="I180" s="25">
        <f>I181+I182+I183+I184</f>
        <v>75</v>
      </c>
      <c r="J180" s="25">
        <f t="shared" ref="J180:J181" si="47">I180/E180*100</f>
        <v>30.612244897959183</v>
      </c>
      <c r="K180" s="25">
        <f t="shared" ref="K180:K181" si="48">H180/F180*100</f>
        <v>30.612244897959183</v>
      </c>
      <c r="L180" s="25">
        <f t="shared" ref="L180:L181" si="49">H180/G180*100</f>
        <v>30.612244897959183</v>
      </c>
    </row>
    <row r="181" spans="1:12">
      <c r="A181" s="128"/>
      <c r="B181" s="143"/>
      <c r="C181" s="116"/>
      <c r="D181" s="33" t="s">
        <v>11</v>
      </c>
      <c r="E181" s="25">
        <f>E186+E191</f>
        <v>245</v>
      </c>
      <c r="F181" s="25">
        <f t="shared" ref="F181:I181" si="50">F186+F191</f>
        <v>245</v>
      </c>
      <c r="G181" s="25">
        <f t="shared" si="50"/>
        <v>245</v>
      </c>
      <c r="H181" s="25">
        <f t="shared" si="50"/>
        <v>75</v>
      </c>
      <c r="I181" s="25">
        <f t="shared" si="50"/>
        <v>75</v>
      </c>
      <c r="J181" s="25">
        <f t="shared" si="47"/>
        <v>30.612244897959183</v>
      </c>
      <c r="K181" s="25">
        <f t="shared" si="48"/>
        <v>30.612244897959183</v>
      </c>
      <c r="L181" s="25">
        <f t="shared" si="49"/>
        <v>30.612244897959183</v>
      </c>
    </row>
    <row r="182" spans="1:12" ht="31.5">
      <c r="A182" s="128"/>
      <c r="B182" s="143"/>
      <c r="C182" s="116"/>
      <c r="D182" s="33" t="s">
        <v>13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</row>
    <row r="183" spans="1:12">
      <c r="A183" s="128"/>
      <c r="B183" s="143"/>
      <c r="C183" s="116"/>
      <c r="D183" s="33" t="s">
        <v>15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5">
        <v>0</v>
      </c>
      <c r="K183" s="25">
        <v>0</v>
      </c>
      <c r="L183" s="25">
        <v>0</v>
      </c>
    </row>
    <row r="184" spans="1:12" ht="31.5">
      <c r="A184" s="128"/>
      <c r="B184" s="143"/>
      <c r="C184" s="117"/>
      <c r="D184" s="33" t="s">
        <v>19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5">
        <v>0</v>
      </c>
      <c r="K184" s="25">
        <v>0</v>
      </c>
      <c r="L184" s="25">
        <v>0</v>
      </c>
    </row>
    <row r="185" spans="1:12" ht="15.75" customHeight="1">
      <c r="A185" s="128"/>
      <c r="B185" s="143"/>
      <c r="C185" s="115" t="s">
        <v>163</v>
      </c>
      <c r="D185" s="33" t="s">
        <v>121</v>
      </c>
      <c r="E185" s="26">
        <f>E186+E187+E188+E189</f>
        <v>170</v>
      </c>
      <c r="F185" s="26">
        <f>F186+F187+F188+F189</f>
        <v>170</v>
      </c>
      <c r="G185" s="26">
        <f>G186+G187+G188+G189</f>
        <v>170</v>
      </c>
      <c r="H185" s="26">
        <f>H186+H187+H188+H189</f>
        <v>0</v>
      </c>
      <c r="I185" s="26">
        <f>I186+I187+I188+I189</f>
        <v>0</v>
      </c>
      <c r="J185" s="25">
        <f t="shared" ref="J185:J186" si="51">I185/E185*100</f>
        <v>0</v>
      </c>
      <c r="K185" s="25">
        <f t="shared" ref="K185:K186" si="52">H185/F185*100</f>
        <v>0</v>
      </c>
      <c r="L185" s="25">
        <f t="shared" ref="L185:L186" si="53">H185/G185*100</f>
        <v>0</v>
      </c>
    </row>
    <row r="186" spans="1:12">
      <c r="A186" s="128"/>
      <c r="B186" s="143"/>
      <c r="C186" s="116"/>
      <c r="D186" s="33" t="s">
        <v>11</v>
      </c>
      <c r="E186" s="26">
        <v>170</v>
      </c>
      <c r="F186" s="26">
        <v>170</v>
      </c>
      <c r="G186" s="26">
        <v>170</v>
      </c>
      <c r="H186" s="26">
        <v>0</v>
      </c>
      <c r="I186" s="26">
        <v>0</v>
      </c>
      <c r="J186" s="25">
        <f t="shared" si="51"/>
        <v>0</v>
      </c>
      <c r="K186" s="25">
        <f t="shared" si="52"/>
        <v>0</v>
      </c>
      <c r="L186" s="25">
        <f t="shared" si="53"/>
        <v>0</v>
      </c>
    </row>
    <row r="187" spans="1:12" ht="31.5">
      <c r="A187" s="128"/>
      <c r="B187" s="143"/>
      <c r="C187" s="116"/>
      <c r="D187" s="33" t="s">
        <v>13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5">
        <v>0</v>
      </c>
      <c r="K187" s="25">
        <v>0</v>
      </c>
      <c r="L187" s="25">
        <v>0</v>
      </c>
    </row>
    <row r="188" spans="1:12">
      <c r="A188" s="128"/>
      <c r="B188" s="143"/>
      <c r="C188" s="116"/>
      <c r="D188" s="33" t="s">
        <v>15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5">
        <v>0</v>
      </c>
      <c r="K188" s="25">
        <v>0</v>
      </c>
      <c r="L188" s="25">
        <v>0</v>
      </c>
    </row>
    <row r="189" spans="1:12" ht="31.5">
      <c r="A189" s="128"/>
      <c r="B189" s="143"/>
      <c r="C189" s="117"/>
      <c r="D189" s="33" t="s">
        <v>19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5">
        <v>0</v>
      </c>
      <c r="K189" s="25">
        <v>0</v>
      </c>
      <c r="L189" s="25">
        <v>0</v>
      </c>
    </row>
    <row r="190" spans="1:12" ht="15.75" customHeight="1">
      <c r="A190" s="128"/>
      <c r="B190" s="143"/>
      <c r="C190" s="115" t="s">
        <v>164</v>
      </c>
      <c r="D190" s="33" t="s">
        <v>121</v>
      </c>
      <c r="E190" s="26">
        <f>E191+E192+E193+E194</f>
        <v>75</v>
      </c>
      <c r="F190" s="26">
        <f>F191+F192+F193+F194</f>
        <v>75</v>
      </c>
      <c r="G190" s="26">
        <f>G191+G192+G193+G194</f>
        <v>75</v>
      </c>
      <c r="H190" s="26">
        <f>H191+H192+H193+H194</f>
        <v>75</v>
      </c>
      <c r="I190" s="26">
        <f>I191+I192+I193+I194</f>
        <v>75</v>
      </c>
      <c r="J190" s="25">
        <f t="shared" si="43"/>
        <v>100</v>
      </c>
      <c r="K190" s="25">
        <f t="shared" si="44"/>
        <v>100</v>
      </c>
      <c r="L190" s="25">
        <f t="shared" si="45"/>
        <v>100</v>
      </c>
    </row>
    <row r="191" spans="1:12">
      <c r="A191" s="128"/>
      <c r="B191" s="143"/>
      <c r="C191" s="116"/>
      <c r="D191" s="33" t="s">
        <v>11</v>
      </c>
      <c r="E191" s="26">
        <v>75</v>
      </c>
      <c r="F191" s="26">
        <v>75</v>
      </c>
      <c r="G191" s="26">
        <v>75</v>
      </c>
      <c r="H191" s="26">
        <v>75</v>
      </c>
      <c r="I191" s="26">
        <v>75</v>
      </c>
      <c r="J191" s="25">
        <f t="shared" si="43"/>
        <v>100</v>
      </c>
      <c r="K191" s="25">
        <f t="shared" si="44"/>
        <v>100</v>
      </c>
      <c r="L191" s="25">
        <f t="shared" si="45"/>
        <v>100</v>
      </c>
    </row>
    <row r="192" spans="1:12" ht="31.5">
      <c r="A192" s="128"/>
      <c r="B192" s="143"/>
      <c r="C192" s="116"/>
      <c r="D192" s="33" t="s">
        <v>13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5">
        <v>0</v>
      </c>
      <c r="K192" s="25">
        <v>0</v>
      </c>
      <c r="L192" s="25">
        <v>0</v>
      </c>
    </row>
    <row r="193" spans="1:12">
      <c r="A193" s="128"/>
      <c r="B193" s="143"/>
      <c r="C193" s="116"/>
      <c r="D193" s="33" t="s">
        <v>15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5">
        <v>0</v>
      </c>
      <c r="K193" s="25">
        <v>0</v>
      </c>
      <c r="L193" s="25">
        <v>0</v>
      </c>
    </row>
    <row r="194" spans="1:12" ht="31.5">
      <c r="A194" s="129"/>
      <c r="B194" s="144"/>
      <c r="C194" s="117"/>
      <c r="D194" s="33" t="s">
        <v>19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5">
        <v>0</v>
      </c>
      <c r="K194" s="25">
        <v>0</v>
      </c>
      <c r="L194" s="25">
        <v>0</v>
      </c>
    </row>
    <row r="195" spans="1:12" ht="15.75" customHeight="1">
      <c r="A195" s="127"/>
      <c r="B195" s="142" t="s">
        <v>165</v>
      </c>
      <c r="C195" s="115" t="s">
        <v>166</v>
      </c>
      <c r="D195" s="33" t="s">
        <v>121</v>
      </c>
      <c r="E195" s="25">
        <f>E196+E197+E198+E199</f>
        <v>10</v>
      </c>
      <c r="F195" s="25">
        <f>F196+F197+F198+F199</f>
        <v>0</v>
      </c>
      <c r="G195" s="25">
        <f>G196+G197+G198+G199</f>
        <v>0</v>
      </c>
      <c r="H195" s="25">
        <f>H196+H197+H198+H199</f>
        <v>0</v>
      </c>
      <c r="I195" s="25">
        <f>I196+I197+I198+I199</f>
        <v>0</v>
      </c>
      <c r="J195" s="25">
        <f t="shared" ref="J195:J211" si="54">I195/E195*100</f>
        <v>0</v>
      </c>
      <c r="K195" s="25">
        <v>0</v>
      </c>
      <c r="L195" s="25">
        <v>0</v>
      </c>
    </row>
    <row r="196" spans="1:12">
      <c r="A196" s="128"/>
      <c r="B196" s="143"/>
      <c r="C196" s="116"/>
      <c r="D196" s="33" t="s">
        <v>11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1:12" ht="31.5">
      <c r="A197" s="128"/>
      <c r="B197" s="143"/>
      <c r="C197" s="116"/>
      <c r="D197" s="33" t="s">
        <v>13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</row>
    <row r="198" spans="1:12">
      <c r="A198" s="128"/>
      <c r="B198" s="143"/>
      <c r="C198" s="116"/>
      <c r="D198" s="33" t="s">
        <v>15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</row>
    <row r="199" spans="1:12" ht="31.5">
      <c r="A199" s="129"/>
      <c r="B199" s="144"/>
      <c r="C199" s="117"/>
      <c r="D199" s="33" t="s">
        <v>19</v>
      </c>
      <c r="E199" s="25">
        <v>10</v>
      </c>
      <c r="F199" s="25">
        <v>0</v>
      </c>
      <c r="G199" s="25">
        <v>0</v>
      </c>
      <c r="H199" s="25">
        <v>0</v>
      </c>
      <c r="I199" s="25">
        <v>0</v>
      </c>
      <c r="J199" s="25">
        <f t="shared" si="54"/>
        <v>0</v>
      </c>
      <c r="K199" s="25">
        <v>0</v>
      </c>
      <c r="L199" s="25">
        <v>0</v>
      </c>
    </row>
    <row r="200" spans="1:12" ht="15.75" customHeight="1">
      <c r="A200" s="127"/>
      <c r="B200" s="142" t="s">
        <v>167</v>
      </c>
      <c r="C200" s="115" t="s">
        <v>136</v>
      </c>
      <c r="D200" s="33" t="s">
        <v>121</v>
      </c>
      <c r="E200" s="25">
        <f>E201+E202+E203+E204</f>
        <v>0</v>
      </c>
      <c r="F200" s="25">
        <f>F201+F202+F203+F204</f>
        <v>0</v>
      </c>
      <c r="G200" s="25">
        <f>G201+G202+G203+G204</f>
        <v>0</v>
      </c>
      <c r="H200" s="25">
        <f>H201+H202+H203+H204</f>
        <v>0</v>
      </c>
      <c r="I200" s="25">
        <f>I201+I202+I203+I204</f>
        <v>0</v>
      </c>
      <c r="J200" s="25">
        <v>0</v>
      </c>
      <c r="K200" s="25">
        <v>0</v>
      </c>
      <c r="L200" s="25">
        <v>0</v>
      </c>
    </row>
    <row r="201" spans="1:12">
      <c r="A201" s="128"/>
      <c r="B201" s="143"/>
      <c r="C201" s="116"/>
      <c r="D201" s="33" t="s">
        <v>11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</row>
    <row r="202" spans="1:12" ht="31.5">
      <c r="A202" s="128"/>
      <c r="B202" s="143"/>
      <c r="C202" s="116"/>
      <c r="D202" s="33" t="s">
        <v>13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1:12">
      <c r="A203" s="128"/>
      <c r="B203" s="143"/>
      <c r="C203" s="116"/>
      <c r="D203" s="33" t="s">
        <v>15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1:12" ht="31.5">
      <c r="A204" s="129"/>
      <c r="B204" s="144"/>
      <c r="C204" s="117"/>
      <c r="D204" s="33" t="s">
        <v>19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</row>
    <row r="205" spans="1:12" ht="15.75" customHeight="1">
      <c r="A205" s="127"/>
      <c r="B205" s="142" t="s">
        <v>168</v>
      </c>
      <c r="C205" s="115" t="s">
        <v>136</v>
      </c>
      <c r="D205" s="33" t="s">
        <v>121</v>
      </c>
      <c r="E205" s="25">
        <f>E206+E207+E208+E209</f>
        <v>0</v>
      </c>
      <c r="F205" s="25">
        <f>F206+F207+F208+F209</f>
        <v>0</v>
      </c>
      <c r="G205" s="25">
        <f>G206+G207+G208+G209</f>
        <v>0</v>
      </c>
      <c r="H205" s="25">
        <f>H206+H207+H208+H209</f>
        <v>0</v>
      </c>
      <c r="I205" s="25">
        <f>I206+I207+I208+I209</f>
        <v>0</v>
      </c>
      <c r="J205" s="25">
        <v>0</v>
      </c>
      <c r="K205" s="25">
        <v>0</v>
      </c>
      <c r="L205" s="25">
        <v>0</v>
      </c>
    </row>
    <row r="206" spans="1:12">
      <c r="A206" s="128"/>
      <c r="B206" s="143"/>
      <c r="C206" s="116"/>
      <c r="D206" s="33" t="s">
        <v>11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</row>
    <row r="207" spans="1:12" ht="31.5">
      <c r="A207" s="128"/>
      <c r="B207" s="143"/>
      <c r="C207" s="116"/>
      <c r="D207" s="33" t="s">
        <v>13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1:12">
      <c r="A208" s="128"/>
      <c r="B208" s="143"/>
      <c r="C208" s="116"/>
      <c r="D208" s="33" t="s">
        <v>15</v>
      </c>
      <c r="E208" s="26">
        <v>0</v>
      </c>
      <c r="F208" s="26">
        <v>0</v>
      </c>
      <c r="G208" s="26">
        <v>0</v>
      </c>
      <c r="H208" s="26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1:12" ht="31.5">
      <c r="A209" s="129"/>
      <c r="B209" s="144"/>
      <c r="C209" s="117"/>
      <c r="D209" s="33" t="s">
        <v>19</v>
      </c>
      <c r="E209" s="26">
        <v>0</v>
      </c>
      <c r="F209" s="26">
        <v>0</v>
      </c>
      <c r="G209" s="26">
        <v>0</v>
      </c>
      <c r="H209" s="26">
        <v>0</v>
      </c>
      <c r="I209" s="25">
        <v>0</v>
      </c>
      <c r="J209" s="25">
        <v>0</v>
      </c>
      <c r="K209" s="25">
        <v>0</v>
      </c>
      <c r="L209" s="25">
        <v>0</v>
      </c>
    </row>
    <row r="210" spans="1:12" ht="15.75" customHeight="1">
      <c r="A210" s="115"/>
      <c r="B210" s="118" t="s">
        <v>169</v>
      </c>
      <c r="C210" s="115" t="s">
        <v>170</v>
      </c>
      <c r="D210" s="33" t="s">
        <v>121</v>
      </c>
      <c r="E210" s="26">
        <f>E211+E212+E213+E214</f>
        <v>125</v>
      </c>
      <c r="F210" s="26">
        <f>F211+F212+F213+F214</f>
        <v>125</v>
      </c>
      <c r="G210" s="26">
        <f>G211+G212+G213+G214</f>
        <v>125</v>
      </c>
      <c r="H210" s="26">
        <f>H211+H212+H213+H214</f>
        <v>30</v>
      </c>
      <c r="I210" s="25">
        <f>I211+I212+I213+I214</f>
        <v>0</v>
      </c>
      <c r="J210" s="25">
        <f t="shared" si="54"/>
        <v>0</v>
      </c>
      <c r="K210" s="25">
        <f t="shared" ref="K210:K211" si="55">H210/F210*100</f>
        <v>24</v>
      </c>
      <c r="L210" s="25">
        <f t="shared" ref="L210:L211" si="56">H210/G210*100</f>
        <v>24</v>
      </c>
    </row>
    <row r="211" spans="1:12">
      <c r="A211" s="116"/>
      <c r="B211" s="119"/>
      <c r="C211" s="116"/>
      <c r="D211" s="33" t="s">
        <v>11</v>
      </c>
      <c r="E211" s="26">
        <f>E217+E222+E227+E232</f>
        <v>125</v>
      </c>
      <c r="F211" s="26">
        <f>F217+F222+F227+F232</f>
        <v>125</v>
      </c>
      <c r="G211" s="26">
        <f>G217+G222+G227+G232</f>
        <v>125</v>
      </c>
      <c r="H211" s="26">
        <f>H217+H222+H227+H232</f>
        <v>30</v>
      </c>
      <c r="I211" s="25">
        <f>I217+I222+I227+I232</f>
        <v>0</v>
      </c>
      <c r="J211" s="25">
        <f t="shared" si="54"/>
        <v>0</v>
      </c>
      <c r="K211" s="25">
        <f t="shared" si="55"/>
        <v>24</v>
      </c>
      <c r="L211" s="25">
        <f t="shared" si="56"/>
        <v>24</v>
      </c>
    </row>
    <row r="212" spans="1:12" ht="31.5">
      <c r="A212" s="116"/>
      <c r="B212" s="119"/>
      <c r="C212" s="116"/>
      <c r="D212" s="33" t="s">
        <v>13</v>
      </c>
      <c r="E212" s="26">
        <f t="shared" ref="E212:I214" si="57">E218+E223+E228+E233</f>
        <v>0</v>
      </c>
      <c r="F212" s="26">
        <f t="shared" si="57"/>
        <v>0</v>
      </c>
      <c r="G212" s="26">
        <f t="shared" si="57"/>
        <v>0</v>
      </c>
      <c r="H212" s="26">
        <f t="shared" si="57"/>
        <v>0</v>
      </c>
      <c r="I212" s="25">
        <f t="shared" si="57"/>
        <v>0</v>
      </c>
      <c r="J212" s="25">
        <v>0</v>
      </c>
      <c r="K212" s="25">
        <v>0</v>
      </c>
      <c r="L212" s="25">
        <v>0</v>
      </c>
    </row>
    <row r="213" spans="1:12">
      <c r="A213" s="116"/>
      <c r="B213" s="119"/>
      <c r="C213" s="116"/>
      <c r="D213" s="33" t="s">
        <v>171</v>
      </c>
      <c r="E213" s="26">
        <f t="shared" si="57"/>
        <v>0</v>
      </c>
      <c r="F213" s="26">
        <f t="shared" si="57"/>
        <v>0</v>
      </c>
      <c r="G213" s="26">
        <f t="shared" si="57"/>
        <v>0</v>
      </c>
      <c r="H213" s="26">
        <f t="shared" si="57"/>
        <v>0</v>
      </c>
      <c r="I213" s="25">
        <f t="shared" si="57"/>
        <v>0</v>
      </c>
      <c r="J213" s="25">
        <v>0</v>
      </c>
      <c r="K213" s="25">
        <v>0</v>
      </c>
      <c r="L213" s="25">
        <v>0</v>
      </c>
    </row>
    <row r="214" spans="1:12" ht="31.5">
      <c r="A214" s="116"/>
      <c r="B214" s="119"/>
      <c r="C214" s="117"/>
      <c r="D214" s="33" t="s">
        <v>19</v>
      </c>
      <c r="E214" s="26">
        <f t="shared" si="57"/>
        <v>0</v>
      </c>
      <c r="F214" s="26">
        <f t="shared" si="57"/>
        <v>0</v>
      </c>
      <c r="G214" s="26">
        <f t="shared" si="57"/>
        <v>0</v>
      </c>
      <c r="H214" s="26">
        <f t="shared" si="57"/>
        <v>0</v>
      </c>
      <c r="I214" s="25">
        <f t="shared" si="57"/>
        <v>0</v>
      </c>
      <c r="J214" s="25">
        <v>0</v>
      </c>
      <c r="K214" s="25">
        <v>0</v>
      </c>
      <c r="L214" s="25">
        <v>0</v>
      </c>
    </row>
    <row r="215" spans="1:12" ht="15.75" customHeight="1">
      <c r="A215" s="116"/>
      <c r="B215" s="119"/>
      <c r="C215" s="124" t="s">
        <v>17</v>
      </c>
      <c r="D215" s="125"/>
      <c r="E215" s="125"/>
      <c r="F215" s="125"/>
      <c r="G215" s="125"/>
      <c r="H215" s="125"/>
      <c r="I215" s="125"/>
      <c r="J215" s="125"/>
      <c r="K215" s="125"/>
      <c r="L215" s="126"/>
    </row>
    <row r="216" spans="1:12" ht="15.75" customHeight="1">
      <c r="A216" s="116"/>
      <c r="B216" s="119"/>
      <c r="C216" s="127" t="s">
        <v>172</v>
      </c>
      <c r="D216" s="33" t="s">
        <v>121</v>
      </c>
      <c r="E216" s="26">
        <f>E217+E218+E219+E220</f>
        <v>30</v>
      </c>
      <c r="F216" s="26">
        <f>F217+F218+F219+F220</f>
        <v>30</v>
      </c>
      <c r="G216" s="26">
        <f>G217+G218+G219+G220</f>
        <v>30</v>
      </c>
      <c r="H216" s="26">
        <f>H217+H218+H219+H220</f>
        <v>30</v>
      </c>
      <c r="I216" s="26">
        <f>I217+I218+I219+I220</f>
        <v>0</v>
      </c>
      <c r="J216" s="25">
        <f>I216/E216*100</f>
        <v>0</v>
      </c>
      <c r="K216" s="25">
        <f>H216/F216*100</f>
        <v>100</v>
      </c>
      <c r="L216" s="25">
        <f>H216/G216*100</f>
        <v>100</v>
      </c>
    </row>
    <row r="217" spans="1:12">
      <c r="A217" s="116"/>
      <c r="B217" s="119"/>
      <c r="C217" s="128"/>
      <c r="D217" s="33" t="s">
        <v>11</v>
      </c>
      <c r="E217" s="26">
        <f>E252+E257</f>
        <v>30</v>
      </c>
      <c r="F217" s="26">
        <f>F252+F257</f>
        <v>30</v>
      </c>
      <c r="G217" s="26">
        <f>G252+G257</f>
        <v>30</v>
      </c>
      <c r="H217" s="26">
        <f>H257</f>
        <v>30</v>
      </c>
      <c r="I217" s="26">
        <f>I252+I257</f>
        <v>0</v>
      </c>
      <c r="J217" s="25">
        <f t="shared" ref="J217:J267" si="58">I217/E217*100</f>
        <v>0</v>
      </c>
      <c r="K217" s="25">
        <f t="shared" ref="K217:K267" si="59">H217/F217*100</f>
        <v>100</v>
      </c>
      <c r="L217" s="25">
        <f t="shared" ref="L217:L267" si="60">H217/G217*100</f>
        <v>100</v>
      </c>
    </row>
    <row r="218" spans="1:12" ht="31.5">
      <c r="A218" s="116"/>
      <c r="B218" s="119"/>
      <c r="C218" s="128"/>
      <c r="D218" s="33" t="s">
        <v>13</v>
      </c>
      <c r="E218" s="26">
        <f t="shared" ref="E218:I220" si="61">E253+E258</f>
        <v>0</v>
      </c>
      <c r="F218" s="26">
        <f t="shared" si="61"/>
        <v>0</v>
      </c>
      <c r="G218" s="26">
        <f t="shared" si="61"/>
        <v>0</v>
      </c>
      <c r="H218" s="26">
        <f t="shared" si="61"/>
        <v>0</v>
      </c>
      <c r="I218" s="26">
        <f t="shared" si="61"/>
        <v>0</v>
      </c>
      <c r="J218" s="25">
        <v>0</v>
      </c>
      <c r="K218" s="25">
        <v>0</v>
      </c>
      <c r="L218" s="25">
        <v>0</v>
      </c>
    </row>
    <row r="219" spans="1:12">
      <c r="A219" s="116"/>
      <c r="B219" s="119"/>
      <c r="C219" s="128"/>
      <c r="D219" s="33" t="s">
        <v>15</v>
      </c>
      <c r="E219" s="26">
        <f t="shared" si="61"/>
        <v>0</v>
      </c>
      <c r="F219" s="26">
        <f t="shared" si="61"/>
        <v>0</v>
      </c>
      <c r="G219" s="26">
        <f t="shared" si="61"/>
        <v>0</v>
      </c>
      <c r="H219" s="26">
        <f t="shared" si="61"/>
        <v>0</v>
      </c>
      <c r="I219" s="26">
        <f t="shared" si="61"/>
        <v>0</v>
      </c>
      <c r="J219" s="25">
        <v>0</v>
      </c>
      <c r="K219" s="25">
        <v>0</v>
      </c>
      <c r="L219" s="25">
        <v>0</v>
      </c>
    </row>
    <row r="220" spans="1:12" ht="31.5">
      <c r="A220" s="116"/>
      <c r="B220" s="119"/>
      <c r="C220" s="129"/>
      <c r="D220" s="33" t="s">
        <v>19</v>
      </c>
      <c r="E220" s="26">
        <f t="shared" si="61"/>
        <v>0</v>
      </c>
      <c r="F220" s="26">
        <f t="shared" si="61"/>
        <v>0</v>
      </c>
      <c r="G220" s="26">
        <f t="shared" si="61"/>
        <v>0</v>
      </c>
      <c r="H220" s="26">
        <f t="shared" si="61"/>
        <v>0</v>
      </c>
      <c r="I220" s="26">
        <f t="shared" si="61"/>
        <v>0</v>
      </c>
      <c r="J220" s="25">
        <v>0</v>
      </c>
      <c r="K220" s="25">
        <v>0</v>
      </c>
      <c r="L220" s="25">
        <v>0</v>
      </c>
    </row>
    <row r="221" spans="1:12" ht="15.75" customHeight="1">
      <c r="A221" s="116"/>
      <c r="B221" s="119"/>
      <c r="C221" s="127" t="s">
        <v>124</v>
      </c>
      <c r="D221" s="33" t="s">
        <v>121</v>
      </c>
      <c r="E221" s="26">
        <f>E222+E223+E224+E225</f>
        <v>95</v>
      </c>
      <c r="F221" s="26">
        <f>F222+F223+F224+F225</f>
        <v>95</v>
      </c>
      <c r="G221" s="26">
        <f>G222+G223+G224+G225</f>
        <v>95</v>
      </c>
      <c r="H221" s="26">
        <f>H222+H223+H224+H225</f>
        <v>0</v>
      </c>
      <c r="I221" s="26">
        <f>I222+I223+I224+I225</f>
        <v>0</v>
      </c>
      <c r="J221" s="25">
        <f t="shared" si="58"/>
        <v>0</v>
      </c>
      <c r="K221" s="25">
        <f t="shared" si="59"/>
        <v>0</v>
      </c>
      <c r="L221" s="25">
        <f t="shared" si="60"/>
        <v>0</v>
      </c>
    </row>
    <row r="222" spans="1:12">
      <c r="A222" s="116"/>
      <c r="B222" s="119"/>
      <c r="C222" s="128"/>
      <c r="D222" s="33" t="s">
        <v>11</v>
      </c>
      <c r="E222" s="26">
        <f>E237+E262+E267+E292</f>
        <v>95</v>
      </c>
      <c r="F222" s="26">
        <f>F237+F262+F267+F292</f>
        <v>95</v>
      </c>
      <c r="G222" s="26">
        <f>G237+G262+G267+G292</f>
        <v>95</v>
      </c>
      <c r="H222" s="26">
        <f>H237+H262+H267+H292</f>
        <v>0</v>
      </c>
      <c r="I222" s="26">
        <f>I237+I262+I267+I292</f>
        <v>0</v>
      </c>
      <c r="J222" s="25">
        <f t="shared" si="58"/>
        <v>0</v>
      </c>
      <c r="K222" s="25">
        <f t="shared" si="59"/>
        <v>0</v>
      </c>
      <c r="L222" s="25">
        <f t="shared" si="60"/>
        <v>0</v>
      </c>
    </row>
    <row r="223" spans="1:12" ht="31.5">
      <c r="A223" s="116"/>
      <c r="B223" s="119"/>
      <c r="C223" s="128"/>
      <c r="D223" s="33" t="s">
        <v>13</v>
      </c>
      <c r="E223" s="26">
        <f t="shared" ref="E223:I225" si="62">E238+E263+E268+E293</f>
        <v>0</v>
      </c>
      <c r="F223" s="26">
        <f t="shared" si="62"/>
        <v>0</v>
      </c>
      <c r="G223" s="26">
        <f t="shared" si="62"/>
        <v>0</v>
      </c>
      <c r="H223" s="26">
        <f t="shared" si="62"/>
        <v>0</v>
      </c>
      <c r="I223" s="26">
        <f t="shared" si="62"/>
        <v>0</v>
      </c>
      <c r="J223" s="25">
        <v>0</v>
      </c>
      <c r="K223" s="25">
        <v>0</v>
      </c>
      <c r="L223" s="25">
        <v>0</v>
      </c>
    </row>
    <row r="224" spans="1:12">
      <c r="A224" s="116"/>
      <c r="B224" s="119"/>
      <c r="C224" s="128"/>
      <c r="D224" s="33" t="s">
        <v>15</v>
      </c>
      <c r="E224" s="26">
        <f t="shared" si="62"/>
        <v>0</v>
      </c>
      <c r="F224" s="26">
        <f t="shared" si="62"/>
        <v>0</v>
      </c>
      <c r="G224" s="26">
        <f t="shared" si="62"/>
        <v>0</v>
      </c>
      <c r="H224" s="26">
        <f t="shared" si="62"/>
        <v>0</v>
      </c>
      <c r="I224" s="26">
        <f t="shared" si="62"/>
        <v>0</v>
      </c>
      <c r="J224" s="25">
        <v>0</v>
      </c>
      <c r="K224" s="25">
        <v>0</v>
      </c>
      <c r="L224" s="25">
        <v>0</v>
      </c>
    </row>
    <row r="225" spans="1:12" ht="31.5">
      <c r="A225" s="116"/>
      <c r="B225" s="119"/>
      <c r="C225" s="129"/>
      <c r="D225" s="33" t="s">
        <v>19</v>
      </c>
      <c r="E225" s="26">
        <f t="shared" si="62"/>
        <v>0</v>
      </c>
      <c r="F225" s="26">
        <f t="shared" si="62"/>
        <v>0</v>
      </c>
      <c r="G225" s="26">
        <f t="shared" si="62"/>
        <v>0</v>
      </c>
      <c r="H225" s="26">
        <f t="shared" si="62"/>
        <v>0</v>
      </c>
      <c r="I225" s="26">
        <f t="shared" si="62"/>
        <v>0</v>
      </c>
      <c r="J225" s="25">
        <v>0</v>
      </c>
      <c r="K225" s="25">
        <v>0</v>
      </c>
      <c r="L225" s="25">
        <v>0</v>
      </c>
    </row>
    <row r="226" spans="1:12" ht="15.75" customHeight="1">
      <c r="A226" s="116"/>
      <c r="B226" s="119"/>
      <c r="C226" s="115" t="s">
        <v>130</v>
      </c>
      <c r="D226" s="33" t="s">
        <v>121</v>
      </c>
      <c r="E226" s="26">
        <f>E227+E228+E229+E230</f>
        <v>0</v>
      </c>
      <c r="F226" s="26">
        <f>F227+F228+F229+F230</f>
        <v>0</v>
      </c>
      <c r="G226" s="26">
        <f>G227+G228+G229+G230</f>
        <v>0</v>
      </c>
      <c r="H226" s="26">
        <f>H227+H228+H229+H230</f>
        <v>0</v>
      </c>
      <c r="I226" s="26">
        <f>I227+I228+I229+I230</f>
        <v>0</v>
      </c>
      <c r="J226" s="25">
        <v>0</v>
      </c>
      <c r="K226" s="25">
        <v>0</v>
      </c>
      <c r="L226" s="25">
        <v>0</v>
      </c>
    </row>
    <row r="227" spans="1:12">
      <c r="A227" s="116"/>
      <c r="B227" s="119"/>
      <c r="C227" s="116"/>
      <c r="D227" s="33" t="s">
        <v>11</v>
      </c>
      <c r="E227" s="26">
        <f>E277+E282+E287</f>
        <v>0</v>
      </c>
      <c r="F227" s="26">
        <f>F277+F282+F287</f>
        <v>0</v>
      </c>
      <c r="G227" s="26">
        <f>G277+G282+G287</f>
        <v>0</v>
      </c>
      <c r="H227" s="26">
        <f>H277+H282+H287</f>
        <v>0</v>
      </c>
      <c r="I227" s="26">
        <f>I277+I282+I287</f>
        <v>0</v>
      </c>
      <c r="J227" s="25">
        <v>0</v>
      </c>
      <c r="K227" s="25">
        <v>0</v>
      </c>
      <c r="L227" s="25">
        <v>0</v>
      </c>
    </row>
    <row r="228" spans="1:12" ht="31.5">
      <c r="A228" s="116"/>
      <c r="B228" s="119"/>
      <c r="C228" s="116"/>
      <c r="D228" s="33" t="s">
        <v>13</v>
      </c>
      <c r="E228" s="26">
        <f t="shared" ref="E228:I230" si="63">E278+E283+E288</f>
        <v>0</v>
      </c>
      <c r="F228" s="26">
        <f t="shared" si="63"/>
        <v>0</v>
      </c>
      <c r="G228" s="26">
        <f t="shared" si="63"/>
        <v>0</v>
      </c>
      <c r="H228" s="26">
        <f t="shared" si="63"/>
        <v>0</v>
      </c>
      <c r="I228" s="26">
        <f t="shared" si="63"/>
        <v>0</v>
      </c>
      <c r="J228" s="25">
        <v>0</v>
      </c>
      <c r="K228" s="25">
        <v>0</v>
      </c>
      <c r="L228" s="25">
        <v>0</v>
      </c>
    </row>
    <row r="229" spans="1:12">
      <c r="A229" s="116"/>
      <c r="B229" s="119"/>
      <c r="C229" s="116"/>
      <c r="D229" s="33" t="s">
        <v>15</v>
      </c>
      <c r="E229" s="26">
        <f t="shared" si="63"/>
        <v>0</v>
      </c>
      <c r="F229" s="26">
        <f t="shared" si="63"/>
        <v>0</v>
      </c>
      <c r="G229" s="26">
        <f t="shared" si="63"/>
        <v>0</v>
      </c>
      <c r="H229" s="26">
        <f t="shared" si="63"/>
        <v>0</v>
      </c>
      <c r="I229" s="26">
        <f t="shared" si="63"/>
        <v>0</v>
      </c>
      <c r="J229" s="25">
        <v>0</v>
      </c>
      <c r="K229" s="25">
        <v>0</v>
      </c>
      <c r="L229" s="25">
        <v>0</v>
      </c>
    </row>
    <row r="230" spans="1:12" ht="31.5">
      <c r="A230" s="116"/>
      <c r="B230" s="119"/>
      <c r="C230" s="117"/>
      <c r="D230" s="33" t="s">
        <v>19</v>
      </c>
      <c r="E230" s="26">
        <f t="shared" si="63"/>
        <v>0</v>
      </c>
      <c r="F230" s="26">
        <f t="shared" si="63"/>
        <v>0</v>
      </c>
      <c r="G230" s="26">
        <f t="shared" si="63"/>
        <v>0</v>
      </c>
      <c r="H230" s="26">
        <f t="shared" si="63"/>
        <v>0</v>
      </c>
      <c r="I230" s="26">
        <f t="shared" si="63"/>
        <v>0</v>
      </c>
      <c r="J230" s="25">
        <v>0</v>
      </c>
      <c r="K230" s="25">
        <v>0</v>
      </c>
      <c r="L230" s="25">
        <v>0</v>
      </c>
    </row>
    <row r="231" spans="1:12" ht="15.75" customHeight="1">
      <c r="A231" s="116"/>
      <c r="B231" s="119"/>
      <c r="C231" s="115" t="s">
        <v>136</v>
      </c>
      <c r="D231" s="33" t="s">
        <v>121</v>
      </c>
      <c r="E231" s="26">
        <f>E232+E233+E234+E235</f>
        <v>0</v>
      </c>
      <c r="F231" s="26">
        <f>F232+F233+F234+F235</f>
        <v>0</v>
      </c>
      <c r="G231" s="26">
        <f>G232+G233+G234+G235</f>
        <v>0</v>
      </c>
      <c r="H231" s="26">
        <f>H232+H233+H234+H235</f>
        <v>0</v>
      </c>
      <c r="I231" s="26">
        <f>I232+I233+I234+I235</f>
        <v>0</v>
      </c>
      <c r="J231" s="25">
        <v>0</v>
      </c>
      <c r="K231" s="25">
        <v>0</v>
      </c>
      <c r="L231" s="25">
        <v>0</v>
      </c>
    </row>
    <row r="232" spans="1:12">
      <c r="A232" s="116"/>
      <c r="B232" s="119"/>
      <c r="C232" s="116"/>
      <c r="D232" s="33" t="s">
        <v>11</v>
      </c>
      <c r="E232" s="26">
        <f>E272</f>
        <v>0</v>
      </c>
      <c r="F232" s="26">
        <f>F272</f>
        <v>0</v>
      </c>
      <c r="G232" s="26">
        <f>G272</f>
        <v>0</v>
      </c>
      <c r="H232" s="26">
        <f>H272</f>
        <v>0</v>
      </c>
      <c r="I232" s="26">
        <f>I272</f>
        <v>0</v>
      </c>
      <c r="J232" s="25">
        <v>0</v>
      </c>
      <c r="K232" s="25">
        <v>0</v>
      </c>
      <c r="L232" s="25">
        <v>0</v>
      </c>
    </row>
    <row r="233" spans="1:12" ht="31.5">
      <c r="A233" s="116"/>
      <c r="B233" s="119"/>
      <c r="C233" s="116"/>
      <c r="D233" s="33" t="s">
        <v>13</v>
      </c>
      <c r="E233" s="26">
        <f t="shared" ref="E233:I235" si="64">E273</f>
        <v>0</v>
      </c>
      <c r="F233" s="26">
        <f t="shared" si="64"/>
        <v>0</v>
      </c>
      <c r="G233" s="26">
        <f t="shared" si="64"/>
        <v>0</v>
      </c>
      <c r="H233" s="26">
        <f t="shared" si="64"/>
        <v>0</v>
      </c>
      <c r="I233" s="26">
        <f t="shared" si="64"/>
        <v>0</v>
      </c>
      <c r="J233" s="25">
        <v>0</v>
      </c>
      <c r="K233" s="25">
        <v>0</v>
      </c>
      <c r="L233" s="25">
        <v>0</v>
      </c>
    </row>
    <row r="234" spans="1:12">
      <c r="A234" s="116"/>
      <c r="B234" s="119"/>
      <c r="C234" s="116"/>
      <c r="D234" s="33" t="s">
        <v>15</v>
      </c>
      <c r="E234" s="26">
        <f t="shared" si="64"/>
        <v>0</v>
      </c>
      <c r="F234" s="26">
        <f t="shared" si="64"/>
        <v>0</v>
      </c>
      <c r="G234" s="26">
        <f t="shared" si="64"/>
        <v>0</v>
      </c>
      <c r="H234" s="26">
        <f t="shared" si="64"/>
        <v>0</v>
      </c>
      <c r="I234" s="26">
        <f t="shared" si="64"/>
        <v>0</v>
      </c>
      <c r="J234" s="25">
        <v>0</v>
      </c>
      <c r="K234" s="25">
        <v>0</v>
      </c>
      <c r="L234" s="25">
        <v>0</v>
      </c>
    </row>
    <row r="235" spans="1:12" ht="31.5">
      <c r="A235" s="117"/>
      <c r="B235" s="120"/>
      <c r="C235" s="117"/>
      <c r="D235" s="33" t="s">
        <v>19</v>
      </c>
      <c r="E235" s="26">
        <f t="shared" si="64"/>
        <v>0</v>
      </c>
      <c r="F235" s="26">
        <f t="shared" si="64"/>
        <v>0</v>
      </c>
      <c r="G235" s="26">
        <f t="shared" si="64"/>
        <v>0</v>
      </c>
      <c r="H235" s="26">
        <f t="shared" si="64"/>
        <v>0</v>
      </c>
      <c r="I235" s="26">
        <f t="shared" si="64"/>
        <v>0</v>
      </c>
      <c r="J235" s="25">
        <v>0</v>
      </c>
      <c r="K235" s="25">
        <v>0</v>
      </c>
      <c r="L235" s="25">
        <v>0</v>
      </c>
    </row>
    <row r="236" spans="1:12" ht="15.75" customHeight="1">
      <c r="A236" s="115"/>
      <c r="B236" s="118" t="s">
        <v>173</v>
      </c>
      <c r="C236" s="115" t="s">
        <v>133</v>
      </c>
      <c r="D236" s="33" t="s">
        <v>121</v>
      </c>
      <c r="E236" s="26">
        <f>E237+E238+E239+E240</f>
        <v>15</v>
      </c>
      <c r="F236" s="26">
        <f>F237+F238+F239+F240</f>
        <v>15</v>
      </c>
      <c r="G236" s="26">
        <f>G237+G238+G239+G240</f>
        <v>15</v>
      </c>
      <c r="H236" s="26">
        <f>H237+H238+H239+H240</f>
        <v>0</v>
      </c>
      <c r="I236" s="26">
        <f>I237+I238+I239+I240</f>
        <v>0</v>
      </c>
      <c r="J236" s="25">
        <f t="shared" si="58"/>
        <v>0</v>
      </c>
      <c r="K236" s="25">
        <f t="shared" si="59"/>
        <v>0</v>
      </c>
      <c r="L236" s="25">
        <f t="shared" si="60"/>
        <v>0</v>
      </c>
    </row>
    <row r="237" spans="1:12">
      <c r="A237" s="116"/>
      <c r="B237" s="119"/>
      <c r="C237" s="116"/>
      <c r="D237" s="33" t="s">
        <v>11</v>
      </c>
      <c r="E237" s="26">
        <v>15</v>
      </c>
      <c r="F237" s="26">
        <v>15</v>
      </c>
      <c r="G237" s="26">
        <v>15</v>
      </c>
      <c r="H237" s="26">
        <v>0</v>
      </c>
      <c r="I237" s="26">
        <v>0</v>
      </c>
      <c r="J237" s="25">
        <f t="shared" si="58"/>
        <v>0</v>
      </c>
      <c r="K237" s="25">
        <f t="shared" si="59"/>
        <v>0</v>
      </c>
      <c r="L237" s="25">
        <f t="shared" si="60"/>
        <v>0</v>
      </c>
    </row>
    <row r="238" spans="1:12" ht="31.5">
      <c r="A238" s="116"/>
      <c r="B238" s="119"/>
      <c r="C238" s="116"/>
      <c r="D238" s="33" t="s">
        <v>13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5">
        <v>0</v>
      </c>
      <c r="K238" s="25">
        <v>0</v>
      </c>
      <c r="L238" s="25">
        <v>0</v>
      </c>
    </row>
    <row r="239" spans="1:12">
      <c r="A239" s="116"/>
      <c r="B239" s="119"/>
      <c r="C239" s="116"/>
      <c r="D239" s="33" t="s">
        <v>15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1:12" ht="31.5">
      <c r="A240" s="117"/>
      <c r="B240" s="120"/>
      <c r="C240" s="117"/>
      <c r="D240" s="33" t="s">
        <v>19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</row>
    <row r="241" spans="1:12" ht="15.75" customHeight="1">
      <c r="A241" s="115"/>
      <c r="B241" s="118" t="s">
        <v>174</v>
      </c>
      <c r="C241" s="115" t="s">
        <v>175</v>
      </c>
      <c r="D241" s="33" t="s">
        <v>121</v>
      </c>
      <c r="E241" s="25">
        <f>E242+E243+E244+E245</f>
        <v>0</v>
      </c>
      <c r="F241" s="25">
        <f>F242+F243+F244+F245</f>
        <v>0</v>
      </c>
      <c r="G241" s="25">
        <f>G242+G243+G244+G245</f>
        <v>0</v>
      </c>
      <c r="H241" s="25">
        <f>H242+H243+H244+H245</f>
        <v>0</v>
      </c>
      <c r="I241" s="25">
        <f>I242+I243+I244+I245</f>
        <v>0</v>
      </c>
      <c r="J241" s="25">
        <v>0</v>
      </c>
      <c r="K241" s="25">
        <v>0</v>
      </c>
      <c r="L241" s="25">
        <v>0</v>
      </c>
    </row>
    <row r="242" spans="1:12">
      <c r="A242" s="116"/>
      <c r="B242" s="119"/>
      <c r="C242" s="116"/>
      <c r="D242" s="33" t="s">
        <v>11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</row>
    <row r="243" spans="1:12" ht="31.5">
      <c r="A243" s="116"/>
      <c r="B243" s="119"/>
      <c r="C243" s="116"/>
      <c r="D243" s="33" t="s">
        <v>13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1:12">
      <c r="A244" s="116"/>
      <c r="B244" s="119"/>
      <c r="C244" s="116"/>
      <c r="D244" s="33" t="s">
        <v>15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</row>
    <row r="245" spans="1:12" ht="31.5">
      <c r="A245" s="117"/>
      <c r="B245" s="120"/>
      <c r="C245" s="117"/>
      <c r="D245" s="33" t="s">
        <v>19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</row>
    <row r="246" spans="1:12" ht="15.75" customHeight="1">
      <c r="A246" s="115"/>
      <c r="B246" s="118" t="s">
        <v>176</v>
      </c>
      <c r="C246" s="115" t="s">
        <v>175</v>
      </c>
      <c r="D246" s="33" t="s">
        <v>121</v>
      </c>
      <c r="E246" s="25">
        <f>E247+E248+E249+E250</f>
        <v>0</v>
      </c>
      <c r="F246" s="25">
        <f>F247+F248+F249+F250</f>
        <v>0</v>
      </c>
      <c r="G246" s="25">
        <f>G247+G248+G249+G250</f>
        <v>0</v>
      </c>
      <c r="H246" s="25">
        <f>H247+H248+H249+H250</f>
        <v>0</v>
      </c>
      <c r="I246" s="25">
        <f>I247+I248+I249+I250</f>
        <v>0</v>
      </c>
      <c r="J246" s="25">
        <v>0</v>
      </c>
      <c r="K246" s="25">
        <v>0</v>
      </c>
      <c r="L246" s="25">
        <v>0</v>
      </c>
    </row>
    <row r="247" spans="1:12">
      <c r="A247" s="116"/>
      <c r="B247" s="119"/>
      <c r="C247" s="116"/>
      <c r="D247" s="33" t="s">
        <v>11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1:12" ht="31.5">
      <c r="A248" s="116"/>
      <c r="B248" s="119"/>
      <c r="C248" s="116"/>
      <c r="D248" s="33" t="s">
        <v>13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</row>
    <row r="249" spans="1:12">
      <c r="A249" s="116"/>
      <c r="B249" s="119"/>
      <c r="C249" s="116"/>
      <c r="D249" s="33" t="s">
        <v>15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</row>
    <row r="250" spans="1:12" ht="31.5">
      <c r="A250" s="117"/>
      <c r="B250" s="120"/>
      <c r="C250" s="117"/>
      <c r="D250" s="33" t="s">
        <v>19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</row>
    <row r="251" spans="1:12" ht="15.75" customHeight="1">
      <c r="A251" s="115"/>
      <c r="B251" s="118" t="s">
        <v>177</v>
      </c>
      <c r="C251" s="115" t="s">
        <v>123</v>
      </c>
      <c r="D251" s="33" t="s">
        <v>121</v>
      </c>
      <c r="E251" s="25">
        <f>E252+E253+E254+E255</f>
        <v>0</v>
      </c>
      <c r="F251" s="25">
        <f>F252+F253+F254+F255</f>
        <v>0</v>
      </c>
      <c r="G251" s="25">
        <f>G252+G253+G254+G255</f>
        <v>0</v>
      </c>
      <c r="H251" s="25">
        <f t="shared" ref="H251:I251" si="65">H252+H253+H254+H255</f>
        <v>0</v>
      </c>
      <c r="I251" s="25">
        <f t="shared" si="65"/>
        <v>0</v>
      </c>
      <c r="J251" s="25">
        <v>0</v>
      </c>
      <c r="K251" s="25">
        <v>0</v>
      </c>
      <c r="L251" s="25">
        <v>0</v>
      </c>
    </row>
    <row r="252" spans="1:12">
      <c r="A252" s="116"/>
      <c r="B252" s="119"/>
      <c r="C252" s="116"/>
      <c r="D252" s="33" t="s">
        <v>11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</row>
    <row r="253" spans="1:12" ht="31.5">
      <c r="A253" s="116"/>
      <c r="B253" s="119"/>
      <c r="C253" s="116"/>
      <c r="D253" s="33" t="s">
        <v>13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</row>
    <row r="254" spans="1:12">
      <c r="A254" s="116"/>
      <c r="B254" s="119"/>
      <c r="C254" s="116"/>
      <c r="D254" s="33" t="s">
        <v>15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</row>
    <row r="255" spans="1:12" ht="31.5">
      <c r="A255" s="117"/>
      <c r="B255" s="120"/>
      <c r="C255" s="117"/>
      <c r="D255" s="33" t="s">
        <v>19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5">
        <v>0</v>
      </c>
      <c r="L255" s="25">
        <v>0</v>
      </c>
    </row>
    <row r="256" spans="1:12" ht="15.75" customHeight="1">
      <c r="A256" s="115"/>
      <c r="B256" s="118" t="s">
        <v>178</v>
      </c>
      <c r="C256" s="115" t="s">
        <v>123</v>
      </c>
      <c r="D256" s="33" t="s">
        <v>121</v>
      </c>
      <c r="E256" s="26">
        <f>E257+E258+E259+E260</f>
        <v>30</v>
      </c>
      <c r="F256" s="26">
        <f>F257+F258+F259+F260</f>
        <v>30</v>
      </c>
      <c r="G256" s="26">
        <f>G257+G258+G259+G260</f>
        <v>30</v>
      </c>
      <c r="H256" s="26">
        <f>H257</f>
        <v>30</v>
      </c>
      <c r="I256" s="26">
        <f>I257+I258+I259+I260</f>
        <v>0</v>
      </c>
      <c r="J256" s="26">
        <f t="shared" si="58"/>
        <v>0</v>
      </c>
      <c r="K256" s="25">
        <f t="shared" si="59"/>
        <v>100</v>
      </c>
      <c r="L256" s="25">
        <f t="shared" si="60"/>
        <v>100</v>
      </c>
    </row>
    <row r="257" spans="1:12">
      <c r="A257" s="116"/>
      <c r="B257" s="119"/>
      <c r="C257" s="116"/>
      <c r="D257" s="33" t="s">
        <v>11</v>
      </c>
      <c r="E257" s="26">
        <v>30</v>
      </c>
      <c r="F257" s="26">
        <v>30</v>
      </c>
      <c r="G257" s="26">
        <v>30</v>
      </c>
      <c r="H257" s="26">
        <v>30</v>
      </c>
      <c r="I257" s="26">
        <v>0</v>
      </c>
      <c r="J257" s="26">
        <f t="shared" si="58"/>
        <v>0</v>
      </c>
      <c r="K257" s="25">
        <f t="shared" si="59"/>
        <v>100</v>
      </c>
      <c r="L257" s="25">
        <f t="shared" si="60"/>
        <v>100</v>
      </c>
    </row>
    <row r="258" spans="1:12" ht="31.5">
      <c r="A258" s="116"/>
      <c r="B258" s="119"/>
      <c r="C258" s="116"/>
      <c r="D258" s="33" t="s">
        <v>13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5">
        <v>0</v>
      </c>
      <c r="L258" s="25">
        <v>0</v>
      </c>
    </row>
    <row r="259" spans="1:12">
      <c r="A259" s="116"/>
      <c r="B259" s="119"/>
      <c r="C259" s="116"/>
      <c r="D259" s="33" t="s">
        <v>15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5">
        <v>0</v>
      </c>
      <c r="L259" s="25">
        <v>0</v>
      </c>
    </row>
    <row r="260" spans="1:12" ht="31.5">
      <c r="A260" s="117"/>
      <c r="B260" s="120"/>
      <c r="C260" s="117"/>
      <c r="D260" s="33" t="s">
        <v>19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5">
        <v>0</v>
      </c>
      <c r="L260" s="25">
        <v>0</v>
      </c>
    </row>
    <row r="261" spans="1:12" ht="15.75" customHeight="1">
      <c r="A261" s="115"/>
      <c r="B261" s="118" t="s">
        <v>179</v>
      </c>
      <c r="C261" s="115" t="s">
        <v>124</v>
      </c>
      <c r="D261" s="33" t="s">
        <v>121</v>
      </c>
      <c r="E261" s="26">
        <f>E262+E263+E264+E265</f>
        <v>50</v>
      </c>
      <c r="F261" s="26">
        <f>F262+F263+F264+F265</f>
        <v>50</v>
      </c>
      <c r="G261" s="26">
        <f>G262+G263+G264+G265</f>
        <v>50</v>
      </c>
      <c r="H261" s="26">
        <f>H262+H263+H264+H265</f>
        <v>0</v>
      </c>
      <c r="I261" s="26">
        <f>I262+I263+I264+I265</f>
        <v>0</v>
      </c>
      <c r="J261" s="26">
        <f t="shared" si="58"/>
        <v>0</v>
      </c>
      <c r="K261" s="25">
        <f t="shared" si="59"/>
        <v>0</v>
      </c>
      <c r="L261" s="25">
        <f t="shared" si="60"/>
        <v>0</v>
      </c>
    </row>
    <row r="262" spans="1:12">
      <c r="A262" s="116"/>
      <c r="B262" s="119"/>
      <c r="C262" s="116"/>
      <c r="D262" s="33" t="s">
        <v>11</v>
      </c>
      <c r="E262" s="26">
        <v>50</v>
      </c>
      <c r="F262" s="26">
        <v>50</v>
      </c>
      <c r="G262" s="26">
        <v>50</v>
      </c>
      <c r="H262" s="26">
        <v>0</v>
      </c>
      <c r="I262" s="26">
        <v>0</v>
      </c>
      <c r="J262" s="26">
        <f t="shared" si="58"/>
        <v>0</v>
      </c>
      <c r="K262" s="25">
        <f t="shared" si="59"/>
        <v>0</v>
      </c>
      <c r="L262" s="25">
        <f t="shared" si="60"/>
        <v>0</v>
      </c>
    </row>
    <row r="263" spans="1:12" ht="31.5">
      <c r="A263" s="116"/>
      <c r="B263" s="119"/>
      <c r="C263" s="116"/>
      <c r="D263" s="33" t="s">
        <v>13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5">
        <v>0</v>
      </c>
      <c r="L263" s="25">
        <v>0</v>
      </c>
    </row>
    <row r="264" spans="1:12">
      <c r="A264" s="116"/>
      <c r="B264" s="119"/>
      <c r="C264" s="116"/>
      <c r="D264" s="33" t="s">
        <v>15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5">
        <v>0</v>
      </c>
      <c r="L264" s="25">
        <v>0</v>
      </c>
    </row>
    <row r="265" spans="1:12" ht="31.5">
      <c r="A265" s="117"/>
      <c r="B265" s="120"/>
      <c r="C265" s="117"/>
      <c r="D265" s="33" t="s">
        <v>19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5">
        <v>0</v>
      </c>
      <c r="L265" s="25">
        <v>0</v>
      </c>
    </row>
    <row r="266" spans="1:12" ht="15.75" customHeight="1">
      <c r="A266" s="115"/>
      <c r="B266" s="118" t="s">
        <v>180</v>
      </c>
      <c r="C266" s="115" t="s">
        <v>124</v>
      </c>
      <c r="D266" s="33" t="s">
        <v>121</v>
      </c>
      <c r="E266" s="26">
        <f>E267+E268+E269+E270</f>
        <v>15</v>
      </c>
      <c r="F266" s="26">
        <f>F267+F268+F269+F270</f>
        <v>15</v>
      </c>
      <c r="G266" s="26">
        <f>G267</f>
        <v>15</v>
      </c>
      <c r="H266" s="26">
        <f>H267+H268+H269+H270</f>
        <v>0</v>
      </c>
      <c r="I266" s="26">
        <f>I267+I268+I269+I270</f>
        <v>0</v>
      </c>
      <c r="J266" s="26">
        <f t="shared" si="58"/>
        <v>0</v>
      </c>
      <c r="K266" s="25">
        <f t="shared" si="59"/>
        <v>0</v>
      </c>
      <c r="L266" s="25">
        <f t="shared" si="60"/>
        <v>0</v>
      </c>
    </row>
    <row r="267" spans="1:12">
      <c r="A267" s="116"/>
      <c r="B267" s="119"/>
      <c r="C267" s="116"/>
      <c r="D267" s="33" t="s">
        <v>11</v>
      </c>
      <c r="E267" s="26">
        <v>15</v>
      </c>
      <c r="F267" s="26">
        <v>15</v>
      </c>
      <c r="G267" s="26">
        <v>15</v>
      </c>
      <c r="H267" s="26">
        <v>0</v>
      </c>
      <c r="I267" s="26">
        <v>0</v>
      </c>
      <c r="J267" s="26">
        <f t="shared" si="58"/>
        <v>0</v>
      </c>
      <c r="K267" s="25">
        <f t="shared" si="59"/>
        <v>0</v>
      </c>
      <c r="L267" s="25">
        <f t="shared" si="60"/>
        <v>0</v>
      </c>
    </row>
    <row r="268" spans="1:12" ht="31.5">
      <c r="A268" s="116"/>
      <c r="B268" s="119"/>
      <c r="C268" s="116"/>
      <c r="D268" s="33" t="s">
        <v>13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5">
        <v>0</v>
      </c>
      <c r="L268" s="25">
        <v>0</v>
      </c>
    </row>
    <row r="269" spans="1:12">
      <c r="A269" s="116"/>
      <c r="B269" s="119"/>
      <c r="C269" s="116"/>
      <c r="D269" s="33" t="s">
        <v>15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5">
        <v>0</v>
      </c>
      <c r="L269" s="25">
        <v>0</v>
      </c>
    </row>
    <row r="270" spans="1:12" ht="31.5">
      <c r="A270" s="117"/>
      <c r="B270" s="120"/>
      <c r="C270" s="117"/>
      <c r="D270" s="33" t="s">
        <v>19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</row>
    <row r="271" spans="1:12" ht="15.75" customHeight="1">
      <c r="A271" s="115"/>
      <c r="B271" s="118" t="s">
        <v>181</v>
      </c>
      <c r="C271" s="115" t="s">
        <v>136</v>
      </c>
      <c r="D271" s="33" t="s">
        <v>121</v>
      </c>
      <c r="E271" s="25">
        <f>E272+E273+E274+E275</f>
        <v>0</v>
      </c>
      <c r="F271" s="25">
        <f>F272+F273+F274+F275</f>
        <v>0</v>
      </c>
      <c r="G271" s="25">
        <f>G272+G273+G274+G275</f>
        <v>0</v>
      </c>
      <c r="H271" s="25">
        <f>H272+H273+H274+H275</f>
        <v>0</v>
      </c>
      <c r="I271" s="25">
        <f>I272+I273+I274+I275</f>
        <v>0</v>
      </c>
      <c r="J271" s="25">
        <v>0</v>
      </c>
      <c r="K271" s="25">
        <v>0</v>
      </c>
      <c r="L271" s="25">
        <v>0</v>
      </c>
    </row>
    <row r="272" spans="1:12">
      <c r="A272" s="116"/>
      <c r="B272" s="119"/>
      <c r="C272" s="116"/>
      <c r="D272" s="33" t="s">
        <v>11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</row>
    <row r="273" spans="1:12" ht="31.5">
      <c r="A273" s="116"/>
      <c r="B273" s="119"/>
      <c r="C273" s="116"/>
      <c r="D273" s="33" t="s">
        <v>13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</row>
    <row r="274" spans="1:12">
      <c r="A274" s="116"/>
      <c r="B274" s="119"/>
      <c r="C274" s="116"/>
      <c r="D274" s="33" t="s">
        <v>15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</row>
    <row r="275" spans="1:12" ht="31.5">
      <c r="A275" s="117"/>
      <c r="B275" s="120"/>
      <c r="C275" s="117"/>
      <c r="D275" s="33" t="s">
        <v>19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1:12" ht="15.75" customHeight="1">
      <c r="A276" s="115"/>
      <c r="B276" s="118" t="s">
        <v>182</v>
      </c>
      <c r="C276" s="115" t="s">
        <v>130</v>
      </c>
      <c r="D276" s="33" t="s">
        <v>121</v>
      </c>
      <c r="E276" s="25">
        <f>E277+E278+E279+E280</f>
        <v>0</v>
      </c>
      <c r="F276" s="25">
        <f>F277+F278+F279+F280</f>
        <v>0</v>
      </c>
      <c r="G276" s="25">
        <f>G277+G278+G279+G280</f>
        <v>0</v>
      </c>
      <c r="H276" s="25">
        <f>H277+H278+H279+H280</f>
        <v>0</v>
      </c>
      <c r="I276" s="25">
        <f>I277+I278+I279+I280</f>
        <v>0</v>
      </c>
      <c r="J276" s="25">
        <v>0</v>
      </c>
      <c r="K276" s="25">
        <v>0</v>
      </c>
      <c r="L276" s="25">
        <v>0</v>
      </c>
    </row>
    <row r="277" spans="1:12">
      <c r="A277" s="116"/>
      <c r="B277" s="119"/>
      <c r="C277" s="116"/>
      <c r="D277" s="33" t="s">
        <v>11</v>
      </c>
      <c r="E277" s="25">
        <v>0</v>
      </c>
      <c r="F277" s="25">
        <v>0</v>
      </c>
      <c r="G277" s="25">
        <f>591-591</f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</row>
    <row r="278" spans="1:12" ht="31.5">
      <c r="A278" s="116"/>
      <c r="B278" s="119"/>
      <c r="C278" s="116"/>
      <c r="D278" s="33" t="s">
        <v>13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</row>
    <row r="279" spans="1:12">
      <c r="A279" s="116"/>
      <c r="B279" s="119"/>
      <c r="C279" s="116"/>
      <c r="D279" s="33" t="s">
        <v>15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1:12" ht="31.5">
      <c r="A280" s="117"/>
      <c r="B280" s="120"/>
      <c r="C280" s="117"/>
      <c r="D280" s="33" t="s">
        <v>19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</row>
    <row r="281" spans="1:12" ht="15.75" customHeight="1">
      <c r="A281" s="115"/>
      <c r="B281" s="118" t="s">
        <v>183</v>
      </c>
      <c r="C281" s="115" t="s">
        <v>130</v>
      </c>
      <c r="D281" s="33" t="s">
        <v>121</v>
      </c>
      <c r="E281" s="25">
        <f>E282+E283+E284+E285</f>
        <v>0</v>
      </c>
      <c r="F281" s="25">
        <f>F282+F283+F284+F285</f>
        <v>0</v>
      </c>
      <c r="G281" s="25">
        <f>G282+G283+G284+G285</f>
        <v>0</v>
      </c>
      <c r="H281" s="25">
        <f>H282+H283+H284+H285</f>
        <v>0</v>
      </c>
      <c r="I281" s="25">
        <f>I282+I283+I284+I285</f>
        <v>0</v>
      </c>
      <c r="J281" s="25">
        <v>0</v>
      </c>
      <c r="K281" s="25">
        <v>0</v>
      </c>
      <c r="L281" s="25">
        <v>0</v>
      </c>
    </row>
    <row r="282" spans="1:12">
      <c r="A282" s="116"/>
      <c r="B282" s="119"/>
      <c r="C282" s="116"/>
      <c r="D282" s="33" t="s">
        <v>11</v>
      </c>
      <c r="E282" s="25">
        <v>0</v>
      </c>
      <c r="F282" s="25">
        <v>0</v>
      </c>
      <c r="G282" s="25">
        <f>114-114</f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</row>
    <row r="283" spans="1:12" ht="31.5">
      <c r="A283" s="116"/>
      <c r="B283" s="119"/>
      <c r="C283" s="116"/>
      <c r="D283" s="33" t="s">
        <v>13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1:12">
      <c r="A284" s="116"/>
      <c r="B284" s="119"/>
      <c r="C284" s="116"/>
      <c r="D284" s="33" t="s">
        <v>15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</row>
    <row r="285" spans="1:12" ht="31.5">
      <c r="A285" s="117"/>
      <c r="B285" s="120"/>
      <c r="C285" s="117"/>
      <c r="D285" s="33" t="s">
        <v>19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</row>
    <row r="286" spans="1:12" ht="15.75" customHeight="1">
      <c r="A286" s="115"/>
      <c r="B286" s="118" t="s">
        <v>243</v>
      </c>
      <c r="C286" s="115" t="s">
        <v>130</v>
      </c>
      <c r="D286" s="33" t="s">
        <v>121</v>
      </c>
      <c r="E286" s="25">
        <f>E287+E288+E289+E290</f>
        <v>0</v>
      </c>
      <c r="F286" s="25">
        <f>F287+F288+F289+F290</f>
        <v>0</v>
      </c>
      <c r="G286" s="25">
        <f>G287+G288+G289+G290</f>
        <v>0</v>
      </c>
      <c r="H286" s="25">
        <f>H287+H288+H289+H290</f>
        <v>0</v>
      </c>
      <c r="I286" s="25">
        <f>I287+I288+I289+I290</f>
        <v>0</v>
      </c>
      <c r="J286" s="25">
        <v>0</v>
      </c>
      <c r="K286" s="25">
        <v>0</v>
      </c>
      <c r="L286" s="25">
        <v>0</v>
      </c>
    </row>
    <row r="287" spans="1:12">
      <c r="A287" s="116"/>
      <c r="B287" s="119"/>
      <c r="C287" s="116"/>
      <c r="D287" s="33" t="s">
        <v>11</v>
      </c>
      <c r="E287" s="25">
        <v>0</v>
      </c>
      <c r="F287" s="25">
        <v>0</v>
      </c>
      <c r="G287" s="25">
        <f>227-227</f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1:12" ht="31.5">
      <c r="A288" s="116"/>
      <c r="B288" s="119"/>
      <c r="C288" s="116"/>
      <c r="D288" s="33" t="s">
        <v>13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5">
        <v>0</v>
      </c>
      <c r="K288" s="25">
        <v>0</v>
      </c>
      <c r="L288" s="25">
        <v>0</v>
      </c>
    </row>
    <row r="289" spans="1:12">
      <c r="A289" s="116"/>
      <c r="B289" s="119"/>
      <c r="C289" s="116"/>
      <c r="D289" s="33" t="s">
        <v>15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5">
        <v>0</v>
      </c>
      <c r="K289" s="25">
        <v>0</v>
      </c>
      <c r="L289" s="25">
        <v>0</v>
      </c>
    </row>
    <row r="290" spans="1:12" ht="31.5">
      <c r="A290" s="117"/>
      <c r="B290" s="120"/>
      <c r="C290" s="117"/>
      <c r="D290" s="33" t="s">
        <v>19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5">
        <v>0</v>
      </c>
      <c r="K290" s="25">
        <v>0</v>
      </c>
      <c r="L290" s="25">
        <v>0</v>
      </c>
    </row>
    <row r="291" spans="1:12" ht="15.75" customHeight="1">
      <c r="A291" s="115"/>
      <c r="B291" s="118" t="s">
        <v>184</v>
      </c>
      <c r="C291" s="115" t="s">
        <v>185</v>
      </c>
      <c r="D291" s="33" t="s">
        <v>121</v>
      </c>
      <c r="E291" s="26">
        <f>E292+E293+E294+E295</f>
        <v>15</v>
      </c>
      <c r="F291" s="26">
        <f>F292+F293+F294+F295</f>
        <v>15</v>
      </c>
      <c r="G291" s="26">
        <f>G292+G293+G294+G295</f>
        <v>15</v>
      </c>
      <c r="H291" s="26">
        <f>H292+H293+H294+H295</f>
        <v>0</v>
      </c>
      <c r="I291" s="26">
        <f>I292+I293+I294+I295</f>
        <v>0</v>
      </c>
      <c r="J291" s="25">
        <f t="shared" ref="J291:J300" si="66">I291/E291*100</f>
        <v>0</v>
      </c>
      <c r="K291" s="25">
        <f t="shared" ref="K291:K292" si="67">H291/F291*100</f>
        <v>0</v>
      </c>
      <c r="L291" s="25">
        <f t="shared" ref="L291:L292" si="68">H291/G291*100</f>
        <v>0</v>
      </c>
    </row>
    <row r="292" spans="1:12">
      <c r="A292" s="116"/>
      <c r="B292" s="119"/>
      <c r="C292" s="116"/>
      <c r="D292" s="33" t="s">
        <v>11</v>
      </c>
      <c r="E292" s="26">
        <v>15</v>
      </c>
      <c r="F292" s="26">
        <v>15</v>
      </c>
      <c r="G292" s="26">
        <v>15</v>
      </c>
      <c r="H292" s="26">
        <v>0</v>
      </c>
      <c r="I292" s="26">
        <v>0</v>
      </c>
      <c r="J292" s="25">
        <f t="shared" si="66"/>
        <v>0</v>
      </c>
      <c r="K292" s="25">
        <f t="shared" si="67"/>
        <v>0</v>
      </c>
      <c r="L292" s="25">
        <f t="shared" si="68"/>
        <v>0</v>
      </c>
    </row>
    <row r="293" spans="1:12" ht="31.5">
      <c r="A293" s="116"/>
      <c r="B293" s="119"/>
      <c r="C293" s="116"/>
      <c r="D293" s="33" t="s">
        <v>13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5">
        <v>0</v>
      </c>
      <c r="K293" s="25">
        <v>0</v>
      </c>
      <c r="L293" s="25">
        <v>0</v>
      </c>
    </row>
    <row r="294" spans="1:12">
      <c r="A294" s="116"/>
      <c r="B294" s="119"/>
      <c r="C294" s="116"/>
      <c r="D294" s="33" t="s">
        <v>15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5">
        <v>0</v>
      </c>
      <c r="K294" s="25">
        <v>0</v>
      </c>
      <c r="L294" s="25">
        <v>0</v>
      </c>
    </row>
    <row r="295" spans="1:12" ht="31.5">
      <c r="A295" s="117"/>
      <c r="B295" s="120"/>
      <c r="C295" s="117"/>
      <c r="D295" s="33" t="s">
        <v>19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5">
        <v>0</v>
      </c>
      <c r="K295" s="25">
        <v>0</v>
      </c>
      <c r="L295" s="25">
        <v>0</v>
      </c>
    </row>
    <row r="296" spans="1:12" ht="15.75" customHeight="1">
      <c r="A296" s="115"/>
      <c r="B296" s="121" t="s">
        <v>186</v>
      </c>
      <c r="C296" s="115" t="s">
        <v>142</v>
      </c>
      <c r="D296" s="33" t="s">
        <v>121</v>
      </c>
      <c r="E296" s="26">
        <f>E297+E298+E299+E300</f>
        <v>200</v>
      </c>
      <c r="F296" s="26">
        <f>F297+F298+F299+F300</f>
        <v>0</v>
      </c>
      <c r="G296" s="26">
        <f>G297+G298+G299+G300</f>
        <v>0</v>
      </c>
      <c r="H296" s="26">
        <f>H297+H298+H299+H300</f>
        <v>100</v>
      </c>
      <c r="I296" s="26">
        <f>I297+I298+I299+I300</f>
        <v>0</v>
      </c>
      <c r="J296" s="25">
        <f t="shared" si="66"/>
        <v>0</v>
      </c>
      <c r="K296" s="25">
        <v>0</v>
      </c>
      <c r="L296" s="25">
        <v>0</v>
      </c>
    </row>
    <row r="297" spans="1:12">
      <c r="A297" s="116"/>
      <c r="B297" s="122"/>
      <c r="C297" s="116"/>
      <c r="D297" s="33" t="s">
        <v>11</v>
      </c>
      <c r="E297" s="26">
        <f>E303+E308+E313</f>
        <v>0</v>
      </c>
      <c r="F297" s="26">
        <f>F303+F308+F313</f>
        <v>0</v>
      </c>
      <c r="G297" s="26">
        <f>G303+G308+G313</f>
        <v>0</v>
      </c>
      <c r="H297" s="26">
        <f>H303+H308+H313</f>
        <v>0</v>
      </c>
      <c r="I297" s="26">
        <f>I303+I308+I313</f>
        <v>0</v>
      </c>
      <c r="J297" s="25">
        <v>0</v>
      </c>
      <c r="K297" s="25">
        <v>0</v>
      </c>
      <c r="L297" s="25">
        <v>0</v>
      </c>
    </row>
    <row r="298" spans="1:12" ht="31.5">
      <c r="A298" s="116"/>
      <c r="B298" s="122"/>
      <c r="C298" s="116"/>
      <c r="D298" s="33" t="s">
        <v>13</v>
      </c>
      <c r="E298" s="26">
        <f t="shared" ref="E298:I300" si="69">E304+E309+E314</f>
        <v>0</v>
      </c>
      <c r="F298" s="26">
        <f t="shared" si="69"/>
        <v>0</v>
      </c>
      <c r="G298" s="26">
        <f t="shared" si="69"/>
        <v>0</v>
      </c>
      <c r="H298" s="26">
        <f t="shared" si="69"/>
        <v>0</v>
      </c>
      <c r="I298" s="26">
        <f t="shared" si="69"/>
        <v>0</v>
      </c>
      <c r="J298" s="25">
        <v>0</v>
      </c>
      <c r="K298" s="25">
        <v>0</v>
      </c>
      <c r="L298" s="25">
        <v>0</v>
      </c>
    </row>
    <row r="299" spans="1:12">
      <c r="A299" s="116"/>
      <c r="B299" s="122"/>
      <c r="C299" s="116"/>
      <c r="D299" s="33" t="s">
        <v>15</v>
      </c>
      <c r="E299" s="26">
        <f t="shared" si="69"/>
        <v>0</v>
      </c>
      <c r="F299" s="26">
        <f t="shared" si="69"/>
        <v>0</v>
      </c>
      <c r="G299" s="26">
        <f t="shared" si="69"/>
        <v>0</v>
      </c>
      <c r="H299" s="26">
        <f t="shared" si="69"/>
        <v>0</v>
      </c>
      <c r="I299" s="26">
        <f t="shared" si="69"/>
        <v>0</v>
      </c>
      <c r="J299" s="25">
        <v>0</v>
      </c>
      <c r="K299" s="25">
        <v>0</v>
      </c>
      <c r="L299" s="25">
        <v>0</v>
      </c>
    </row>
    <row r="300" spans="1:12" ht="31.5">
      <c r="A300" s="116"/>
      <c r="B300" s="122"/>
      <c r="C300" s="117"/>
      <c r="D300" s="33" t="s">
        <v>19</v>
      </c>
      <c r="E300" s="26">
        <f t="shared" si="69"/>
        <v>200</v>
      </c>
      <c r="F300" s="26">
        <f t="shared" si="69"/>
        <v>0</v>
      </c>
      <c r="G300" s="26">
        <f t="shared" si="69"/>
        <v>0</v>
      </c>
      <c r="H300" s="26">
        <f t="shared" si="69"/>
        <v>100</v>
      </c>
      <c r="I300" s="26">
        <f t="shared" si="69"/>
        <v>0</v>
      </c>
      <c r="J300" s="25">
        <f t="shared" si="66"/>
        <v>0</v>
      </c>
      <c r="K300" s="25">
        <v>0</v>
      </c>
      <c r="L300" s="25">
        <v>0</v>
      </c>
    </row>
    <row r="301" spans="1:12" ht="15.75" customHeight="1">
      <c r="A301" s="116"/>
      <c r="B301" s="122"/>
      <c r="C301" s="124" t="s">
        <v>17</v>
      </c>
      <c r="D301" s="125"/>
      <c r="E301" s="125"/>
      <c r="F301" s="125"/>
      <c r="G301" s="125"/>
      <c r="H301" s="125"/>
      <c r="I301" s="125"/>
      <c r="J301" s="125"/>
      <c r="K301" s="125"/>
      <c r="L301" s="126"/>
    </row>
    <row r="302" spans="1:12" ht="15.75" customHeight="1">
      <c r="A302" s="116"/>
      <c r="B302" s="122"/>
      <c r="C302" s="127" t="s">
        <v>130</v>
      </c>
      <c r="D302" s="33" t="s">
        <v>121</v>
      </c>
      <c r="E302" s="25">
        <f>E303+E304+E305+E306</f>
        <v>0</v>
      </c>
      <c r="F302" s="25">
        <f>F303+F304+F305+F306</f>
        <v>0</v>
      </c>
      <c r="G302" s="25">
        <f>G303+G304+G305+G306</f>
        <v>0</v>
      </c>
      <c r="H302" s="25">
        <f>H303+H304+H305+H306</f>
        <v>0</v>
      </c>
      <c r="I302" s="25">
        <f>I303+I304+I305+I306</f>
        <v>0</v>
      </c>
      <c r="J302" s="25">
        <v>0</v>
      </c>
      <c r="K302" s="25">
        <v>0</v>
      </c>
      <c r="L302" s="25">
        <v>0</v>
      </c>
    </row>
    <row r="303" spans="1:12">
      <c r="A303" s="116"/>
      <c r="B303" s="122"/>
      <c r="C303" s="128"/>
      <c r="D303" s="33" t="s">
        <v>11</v>
      </c>
      <c r="E303" s="25">
        <f>E323</f>
        <v>0</v>
      </c>
      <c r="F303" s="25">
        <f>F323</f>
        <v>0</v>
      </c>
      <c r="G303" s="25">
        <f>G323</f>
        <v>0</v>
      </c>
      <c r="H303" s="25">
        <f>H323</f>
        <v>0</v>
      </c>
      <c r="I303" s="25">
        <f>I323</f>
        <v>0</v>
      </c>
      <c r="J303" s="25">
        <v>0</v>
      </c>
      <c r="K303" s="25">
        <v>0</v>
      </c>
      <c r="L303" s="25">
        <v>0</v>
      </c>
    </row>
    <row r="304" spans="1:12" ht="31.5">
      <c r="A304" s="116"/>
      <c r="B304" s="122"/>
      <c r="C304" s="128"/>
      <c r="D304" s="33" t="s">
        <v>13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</row>
    <row r="305" spans="1:12">
      <c r="A305" s="116"/>
      <c r="B305" s="122"/>
      <c r="C305" s="128"/>
      <c r="D305" s="33" t="s">
        <v>15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</row>
    <row r="306" spans="1:12" ht="31.5">
      <c r="A306" s="116"/>
      <c r="B306" s="122"/>
      <c r="C306" s="129"/>
      <c r="D306" s="33" t="s">
        <v>19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5">
        <v>0</v>
      </c>
      <c r="K306" s="25">
        <v>0</v>
      </c>
      <c r="L306" s="25">
        <v>0</v>
      </c>
    </row>
    <row r="307" spans="1:12" ht="15.75" customHeight="1">
      <c r="A307" s="116"/>
      <c r="B307" s="122"/>
      <c r="C307" s="115" t="s">
        <v>187</v>
      </c>
      <c r="D307" s="33" t="s">
        <v>121</v>
      </c>
      <c r="E307" s="26">
        <f>E308+E309+E310+E311</f>
        <v>200</v>
      </c>
      <c r="F307" s="26">
        <f>F308+F309+F310+F311</f>
        <v>0</v>
      </c>
      <c r="G307" s="26">
        <f>G308+G309+G310+G311</f>
        <v>0</v>
      </c>
      <c r="H307" s="26">
        <f>H308+H309+H310+H311</f>
        <v>100</v>
      </c>
      <c r="I307" s="26">
        <f>I308+I309+I310+I311</f>
        <v>0</v>
      </c>
      <c r="J307" s="25">
        <f t="shared" ref="J307:J332" si="70">I307/E307*100</f>
        <v>0</v>
      </c>
      <c r="K307" s="25">
        <v>0</v>
      </c>
      <c r="L307" s="25">
        <v>0</v>
      </c>
    </row>
    <row r="308" spans="1:12">
      <c r="A308" s="116"/>
      <c r="B308" s="122"/>
      <c r="C308" s="116"/>
      <c r="D308" s="33" t="s">
        <v>11</v>
      </c>
      <c r="E308" s="26">
        <f>E333</f>
        <v>0</v>
      </c>
      <c r="F308" s="26">
        <f>F333</f>
        <v>0</v>
      </c>
      <c r="G308" s="26">
        <f>G333</f>
        <v>0</v>
      </c>
      <c r="H308" s="26">
        <f>H333</f>
        <v>0</v>
      </c>
      <c r="I308" s="26">
        <f>I333</f>
        <v>0</v>
      </c>
      <c r="J308" s="25">
        <v>0</v>
      </c>
      <c r="K308" s="25">
        <v>0</v>
      </c>
      <c r="L308" s="25">
        <v>0</v>
      </c>
    </row>
    <row r="309" spans="1:12" ht="31.5">
      <c r="A309" s="116"/>
      <c r="B309" s="122"/>
      <c r="C309" s="116"/>
      <c r="D309" s="33" t="s">
        <v>13</v>
      </c>
      <c r="E309" s="26">
        <f t="shared" ref="E309:I311" si="71">E334</f>
        <v>0</v>
      </c>
      <c r="F309" s="26">
        <f t="shared" si="71"/>
        <v>0</v>
      </c>
      <c r="G309" s="26">
        <f t="shared" si="71"/>
        <v>0</v>
      </c>
      <c r="H309" s="26">
        <f t="shared" si="71"/>
        <v>0</v>
      </c>
      <c r="I309" s="26">
        <f t="shared" si="71"/>
        <v>0</v>
      </c>
      <c r="J309" s="25">
        <v>0</v>
      </c>
      <c r="K309" s="25">
        <v>0</v>
      </c>
      <c r="L309" s="25">
        <v>0</v>
      </c>
    </row>
    <row r="310" spans="1:12">
      <c r="A310" s="116"/>
      <c r="B310" s="122"/>
      <c r="C310" s="116"/>
      <c r="D310" s="33" t="s">
        <v>15</v>
      </c>
      <c r="E310" s="26">
        <f t="shared" si="71"/>
        <v>0</v>
      </c>
      <c r="F310" s="26">
        <f t="shared" si="71"/>
        <v>0</v>
      </c>
      <c r="G310" s="26">
        <f t="shared" si="71"/>
        <v>0</v>
      </c>
      <c r="H310" s="26">
        <f t="shared" si="71"/>
        <v>0</v>
      </c>
      <c r="I310" s="26">
        <f t="shared" si="71"/>
        <v>0</v>
      </c>
      <c r="J310" s="25">
        <v>0</v>
      </c>
      <c r="K310" s="25">
        <v>0</v>
      </c>
      <c r="L310" s="25">
        <v>0</v>
      </c>
    </row>
    <row r="311" spans="1:12" ht="31.5">
      <c r="A311" s="116"/>
      <c r="B311" s="122"/>
      <c r="C311" s="117"/>
      <c r="D311" s="33" t="s">
        <v>19</v>
      </c>
      <c r="E311" s="26">
        <f t="shared" si="71"/>
        <v>200</v>
      </c>
      <c r="F311" s="26">
        <f t="shared" si="71"/>
        <v>0</v>
      </c>
      <c r="G311" s="26">
        <f t="shared" si="71"/>
        <v>0</v>
      </c>
      <c r="H311" s="26">
        <f t="shared" si="71"/>
        <v>100</v>
      </c>
      <c r="I311" s="26">
        <f t="shared" si="71"/>
        <v>0</v>
      </c>
      <c r="J311" s="25">
        <v>0</v>
      </c>
      <c r="K311" s="25">
        <v>0</v>
      </c>
      <c r="L311" s="25">
        <v>0</v>
      </c>
    </row>
    <row r="312" spans="1:12" ht="15.75" customHeight="1">
      <c r="A312" s="116"/>
      <c r="B312" s="122"/>
      <c r="C312" s="115" t="s">
        <v>124</v>
      </c>
      <c r="D312" s="33" t="s">
        <v>121</v>
      </c>
      <c r="E312" s="26">
        <f>E313+E314+E315+E316</f>
        <v>0</v>
      </c>
      <c r="F312" s="26">
        <f>F313+F314+F315+F316</f>
        <v>0</v>
      </c>
      <c r="G312" s="26">
        <f>G313+G314+G315+G316</f>
        <v>0</v>
      </c>
      <c r="H312" s="26">
        <f>H313+H314+H315+H316</f>
        <v>0</v>
      </c>
      <c r="I312" s="26">
        <f>I313+I314+I315+I316</f>
        <v>0</v>
      </c>
      <c r="J312" s="25">
        <v>0</v>
      </c>
      <c r="K312" s="25">
        <v>0</v>
      </c>
      <c r="L312" s="25">
        <v>0</v>
      </c>
    </row>
    <row r="313" spans="1:12">
      <c r="A313" s="116"/>
      <c r="B313" s="122"/>
      <c r="C313" s="116"/>
      <c r="D313" s="33" t="s">
        <v>11</v>
      </c>
      <c r="E313" s="25">
        <f>E318</f>
        <v>0</v>
      </c>
      <c r="F313" s="25">
        <f>F318</f>
        <v>0</v>
      </c>
      <c r="G313" s="25">
        <f>G318</f>
        <v>0</v>
      </c>
      <c r="H313" s="25">
        <f>H318</f>
        <v>0</v>
      </c>
      <c r="I313" s="25">
        <f>I318</f>
        <v>0</v>
      </c>
      <c r="J313" s="25">
        <v>0</v>
      </c>
      <c r="K313" s="25">
        <v>0</v>
      </c>
      <c r="L313" s="25">
        <v>0</v>
      </c>
    </row>
    <row r="314" spans="1:12" ht="31.5">
      <c r="A314" s="116"/>
      <c r="B314" s="122"/>
      <c r="C314" s="116"/>
      <c r="D314" s="33" t="s">
        <v>13</v>
      </c>
      <c r="E314" s="25">
        <f t="shared" ref="E314:I316" si="72">E319</f>
        <v>0</v>
      </c>
      <c r="F314" s="25">
        <f t="shared" si="72"/>
        <v>0</v>
      </c>
      <c r="G314" s="25">
        <f t="shared" si="72"/>
        <v>0</v>
      </c>
      <c r="H314" s="25">
        <f t="shared" si="72"/>
        <v>0</v>
      </c>
      <c r="I314" s="25">
        <f t="shared" si="72"/>
        <v>0</v>
      </c>
      <c r="J314" s="25">
        <v>0</v>
      </c>
      <c r="K314" s="25">
        <v>0</v>
      </c>
      <c r="L314" s="25">
        <v>0</v>
      </c>
    </row>
    <row r="315" spans="1:12">
      <c r="A315" s="116"/>
      <c r="B315" s="122"/>
      <c r="C315" s="116"/>
      <c r="D315" s="33" t="s">
        <v>15</v>
      </c>
      <c r="E315" s="25">
        <f t="shared" si="72"/>
        <v>0</v>
      </c>
      <c r="F315" s="25">
        <f t="shared" si="72"/>
        <v>0</v>
      </c>
      <c r="G315" s="25">
        <f t="shared" si="72"/>
        <v>0</v>
      </c>
      <c r="H315" s="25">
        <f t="shared" si="72"/>
        <v>0</v>
      </c>
      <c r="I315" s="25">
        <f t="shared" si="72"/>
        <v>0</v>
      </c>
      <c r="J315" s="25">
        <v>0</v>
      </c>
      <c r="K315" s="25">
        <v>0</v>
      </c>
      <c r="L315" s="25">
        <v>0</v>
      </c>
    </row>
    <row r="316" spans="1:12" ht="31.5">
      <c r="A316" s="117"/>
      <c r="B316" s="123"/>
      <c r="C316" s="117"/>
      <c r="D316" s="33" t="s">
        <v>19</v>
      </c>
      <c r="E316" s="25">
        <f t="shared" si="72"/>
        <v>0</v>
      </c>
      <c r="F316" s="25">
        <f t="shared" si="72"/>
        <v>0</v>
      </c>
      <c r="G316" s="25">
        <f t="shared" si="72"/>
        <v>0</v>
      </c>
      <c r="H316" s="25">
        <f t="shared" si="72"/>
        <v>0</v>
      </c>
      <c r="I316" s="25">
        <f t="shared" si="72"/>
        <v>0</v>
      </c>
      <c r="J316" s="25">
        <v>0</v>
      </c>
      <c r="K316" s="25">
        <v>0</v>
      </c>
      <c r="L316" s="25">
        <v>0</v>
      </c>
    </row>
    <row r="317" spans="1:12" ht="15.75" customHeight="1">
      <c r="A317" s="115"/>
      <c r="B317" s="118" t="s">
        <v>188</v>
      </c>
      <c r="C317" s="115" t="s">
        <v>189</v>
      </c>
      <c r="D317" s="33" t="s">
        <v>121</v>
      </c>
      <c r="E317" s="25">
        <f>E318+E319+E320+E321</f>
        <v>0</v>
      </c>
      <c r="F317" s="25">
        <f>F318+F319+F320+F321</f>
        <v>0</v>
      </c>
      <c r="G317" s="25">
        <f>G318+G319+G320+G321</f>
        <v>0</v>
      </c>
      <c r="H317" s="25">
        <f>H318+H319+H320+H321</f>
        <v>0</v>
      </c>
      <c r="I317" s="25">
        <f>I318+I319+I320+I321</f>
        <v>0</v>
      </c>
      <c r="J317" s="25">
        <v>0</v>
      </c>
      <c r="K317" s="25">
        <v>0</v>
      </c>
      <c r="L317" s="25">
        <v>0</v>
      </c>
    </row>
    <row r="318" spans="1:12">
      <c r="A318" s="116"/>
      <c r="B318" s="119"/>
      <c r="C318" s="116"/>
      <c r="D318" s="33" t="s">
        <v>11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</row>
    <row r="319" spans="1:12" ht="31.5">
      <c r="A319" s="116"/>
      <c r="B319" s="119"/>
      <c r="C319" s="116"/>
      <c r="D319" s="33" t="s">
        <v>13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</row>
    <row r="320" spans="1:12">
      <c r="A320" s="116"/>
      <c r="B320" s="119"/>
      <c r="C320" s="116"/>
      <c r="D320" s="33" t="s">
        <v>15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</row>
    <row r="321" spans="1:12" ht="31.5">
      <c r="A321" s="117"/>
      <c r="B321" s="120"/>
      <c r="C321" s="117"/>
      <c r="D321" s="33" t="s">
        <v>19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</row>
    <row r="322" spans="1:12" ht="15.75" customHeight="1">
      <c r="A322" s="115"/>
      <c r="B322" s="118" t="s">
        <v>190</v>
      </c>
      <c r="C322" s="115" t="s">
        <v>130</v>
      </c>
      <c r="D322" s="33" t="s">
        <v>121</v>
      </c>
      <c r="E322" s="25">
        <f>E323+E324+E325+E326</f>
        <v>0</v>
      </c>
      <c r="F322" s="25">
        <f>F323+F324+F325+F326</f>
        <v>0</v>
      </c>
      <c r="G322" s="25">
        <f>G323+G324+G325+G326</f>
        <v>0</v>
      </c>
      <c r="H322" s="25">
        <f>H323+H324+H325+H326</f>
        <v>0</v>
      </c>
      <c r="I322" s="25">
        <f>I323+I324+I325+I326</f>
        <v>0</v>
      </c>
      <c r="J322" s="25">
        <v>0</v>
      </c>
      <c r="K322" s="25">
        <v>0</v>
      </c>
      <c r="L322" s="25">
        <v>0</v>
      </c>
    </row>
    <row r="323" spans="1:12">
      <c r="A323" s="116"/>
      <c r="B323" s="119"/>
      <c r="C323" s="116"/>
      <c r="D323" s="33" t="s">
        <v>11</v>
      </c>
      <c r="E323" s="25">
        <v>0</v>
      </c>
      <c r="F323" s="25">
        <v>0</v>
      </c>
      <c r="G323" s="25">
        <f>79-79</f>
        <v>0</v>
      </c>
      <c r="H323" s="25">
        <f>79-79</f>
        <v>0</v>
      </c>
      <c r="I323" s="25">
        <f>79-79</f>
        <v>0</v>
      </c>
      <c r="J323" s="25">
        <v>0</v>
      </c>
      <c r="K323" s="25">
        <v>0</v>
      </c>
      <c r="L323" s="25">
        <v>0</v>
      </c>
    </row>
    <row r="324" spans="1:12" ht="31.5">
      <c r="A324" s="116"/>
      <c r="B324" s="119"/>
      <c r="C324" s="116"/>
      <c r="D324" s="33" t="s">
        <v>13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</row>
    <row r="325" spans="1:12">
      <c r="A325" s="116"/>
      <c r="B325" s="119"/>
      <c r="C325" s="116"/>
      <c r="D325" s="33" t="s">
        <v>15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</row>
    <row r="326" spans="1:12" ht="31.5">
      <c r="A326" s="117"/>
      <c r="B326" s="120"/>
      <c r="C326" s="117"/>
      <c r="D326" s="33" t="s">
        <v>19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</row>
    <row r="327" spans="1:12" ht="15.75" customHeight="1">
      <c r="A327" s="115"/>
      <c r="B327" s="118" t="s">
        <v>191</v>
      </c>
      <c r="C327" s="115" t="s">
        <v>175</v>
      </c>
      <c r="D327" s="33" t="s">
        <v>121</v>
      </c>
      <c r="E327" s="25">
        <f>E328+E329+E330+E331</f>
        <v>0</v>
      </c>
      <c r="F327" s="25">
        <f>F328+F329+F330+F331</f>
        <v>0</v>
      </c>
      <c r="G327" s="25">
        <f>G328+G329+G330+G331</f>
        <v>0</v>
      </c>
      <c r="H327" s="25">
        <f>H328+H329+H330+H331</f>
        <v>0</v>
      </c>
      <c r="I327" s="25">
        <f>I328+I329+I330+I331</f>
        <v>0</v>
      </c>
      <c r="J327" s="25">
        <v>0</v>
      </c>
      <c r="K327" s="25">
        <v>0</v>
      </c>
      <c r="L327" s="25">
        <v>0</v>
      </c>
    </row>
    <row r="328" spans="1:12">
      <c r="A328" s="116"/>
      <c r="B328" s="119"/>
      <c r="C328" s="116"/>
      <c r="D328" s="33" t="s">
        <v>11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</row>
    <row r="329" spans="1:12" ht="31.5">
      <c r="A329" s="116"/>
      <c r="B329" s="119"/>
      <c r="C329" s="116"/>
      <c r="D329" s="33" t="s">
        <v>13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</row>
    <row r="330" spans="1:12">
      <c r="A330" s="116"/>
      <c r="B330" s="119"/>
      <c r="C330" s="116"/>
      <c r="D330" s="33" t="s">
        <v>15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</row>
    <row r="331" spans="1:12" ht="31.5">
      <c r="A331" s="117"/>
      <c r="B331" s="120"/>
      <c r="C331" s="117"/>
      <c r="D331" s="33" t="s">
        <v>19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</row>
    <row r="332" spans="1:12" ht="15.75" customHeight="1">
      <c r="A332" s="115"/>
      <c r="B332" s="118" t="s">
        <v>192</v>
      </c>
      <c r="C332" s="115" t="s">
        <v>193</v>
      </c>
      <c r="D332" s="33" t="s">
        <v>121</v>
      </c>
      <c r="E332" s="25">
        <f>E333+E334+E335+E336</f>
        <v>200</v>
      </c>
      <c r="F332" s="25">
        <f>F333+F334+F335+F336</f>
        <v>0</v>
      </c>
      <c r="G332" s="25">
        <f>G333+G334+G335+G336</f>
        <v>0</v>
      </c>
      <c r="H332" s="25">
        <f>H333+H334+H335+H336</f>
        <v>100</v>
      </c>
      <c r="I332" s="25">
        <f>I333+I334+I335+I336</f>
        <v>0</v>
      </c>
      <c r="J332" s="25">
        <f t="shared" si="70"/>
        <v>0</v>
      </c>
      <c r="K332" s="25">
        <v>0</v>
      </c>
      <c r="L332" s="25">
        <v>0</v>
      </c>
    </row>
    <row r="333" spans="1:12">
      <c r="A333" s="116"/>
      <c r="B333" s="119"/>
      <c r="C333" s="116"/>
      <c r="D333" s="33" t="s">
        <v>11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</row>
    <row r="334" spans="1:12" ht="31.5">
      <c r="A334" s="116"/>
      <c r="B334" s="119"/>
      <c r="C334" s="116"/>
      <c r="D334" s="33" t="s">
        <v>13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</row>
    <row r="335" spans="1:12">
      <c r="A335" s="116"/>
      <c r="B335" s="119"/>
      <c r="C335" s="116"/>
      <c r="D335" s="33" t="s">
        <v>15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</row>
    <row r="336" spans="1:12" ht="84" customHeight="1">
      <c r="A336" s="117"/>
      <c r="B336" s="120"/>
      <c r="C336" s="117"/>
      <c r="D336" s="33" t="s">
        <v>19</v>
      </c>
      <c r="E336" s="26">
        <v>200</v>
      </c>
      <c r="F336" s="26">
        <v>0</v>
      </c>
      <c r="G336" s="26">
        <v>0</v>
      </c>
      <c r="H336" s="26">
        <v>100</v>
      </c>
      <c r="I336" s="25">
        <v>0</v>
      </c>
      <c r="J336" s="25">
        <v>0</v>
      </c>
      <c r="K336" s="25">
        <v>0</v>
      </c>
      <c r="L336" s="25">
        <v>0</v>
      </c>
    </row>
    <row r="337" spans="1:12" ht="15.75" customHeight="1">
      <c r="A337" s="115"/>
      <c r="B337" s="121" t="s">
        <v>194</v>
      </c>
      <c r="C337" s="115" t="s">
        <v>195</v>
      </c>
      <c r="D337" s="33" t="s">
        <v>121</v>
      </c>
      <c r="E337" s="25">
        <f>E338+E339+E340+E341</f>
        <v>0</v>
      </c>
      <c r="F337" s="25">
        <f>F338+F339+F340+F341</f>
        <v>0</v>
      </c>
      <c r="G337" s="25">
        <f>G338+G339+G340+G341</f>
        <v>0</v>
      </c>
      <c r="H337" s="25">
        <f>H338+H339+H340+H341</f>
        <v>0</v>
      </c>
      <c r="I337" s="25">
        <f>I338+I339+I340+I341</f>
        <v>0</v>
      </c>
      <c r="J337" s="25">
        <v>0</v>
      </c>
      <c r="K337" s="25">
        <v>0</v>
      </c>
      <c r="L337" s="25">
        <v>0</v>
      </c>
    </row>
    <row r="338" spans="1:12">
      <c r="A338" s="116"/>
      <c r="B338" s="122"/>
      <c r="C338" s="116"/>
      <c r="D338" s="33" t="s">
        <v>11</v>
      </c>
      <c r="E338" s="25">
        <f>E344+E349+E354</f>
        <v>0</v>
      </c>
      <c r="F338" s="25">
        <f>F344+F349+F354</f>
        <v>0</v>
      </c>
      <c r="G338" s="25">
        <f>G344+G349+G354</f>
        <v>0</v>
      </c>
      <c r="H338" s="25">
        <f>H344+H349+H354</f>
        <v>0</v>
      </c>
      <c r="I338" s="25">
        <f>I344+I349+I354</f>
        <v>0</v>
      </c>
      <c r="J338" s="25">
        <v>0</v>
      </c>
      <c r="K338" s="25">
        <v>0</v>
      </c>
      <c r="L338" s="25">
        <v>0</v>
      </c>
    </row>
    <row r="339" spans="1:12" ht="31.5">
      <c r="A339" s="116"/>
      <c r="B339" s="122"/>
      <c r="C339" s="116"/>
      <c r="D339" s="33" t="s">
        <v>13</v>
      </c>
      <c r="E339" s="25">
        <f t="shared" ref="E339:I341" si="73">E345+E350+E355</f>
        <v>0</v>
      </c>
      <c r="F339" s="25">
        <f t="shared" si="73"/>
        <v>0</v>
      </c>
      <c r="G339" s="25">
        <f t="shared" si="73"/>
        <v>0</v>
      </c>
      <c r="H339" s="25">
        <f t="shared" si="73"/>
        <v>0</v>
      </c>
      <c r="I339" s="25">
        <f t="shared" si="73"/>
        <v>0</v>
      </c>
      <c r="J339" s="25">
        <v>0</v>
      </c>
      <c r="K339" s="25">
        <v>0</v>
      </c>
      <c r="L339" s="25">
        <v>0</v>
      </c>
    </row>
    <row r="340" spans="1:12">
      <c r="A340" s="116"/>
      <c r="B340" s="122"/>
      <c r="C340" s="116"/>
      <c r="D340" s="33" t="s">
        <v>15</v>
      </c>
      <c r="E340" s="25">
        <f t="shared" si="73"/>
        <v>0</v>
      </c>
      <c r="F340" s="25">
        <f t="shared" si="73"/>
        <v>0</v>
      </c>
      <c r="G340" s="25">
        <f t="shared" si="73"/>
        <v>0</v>
      </c>
      <c r="H340" s="25">
        <f t="shared" si="73"/>
        <v>0</v>
      </c>
      <c r="I340" s="25">
        <f t="shared" si="73"/>
        <v>0</v>
      </c>
      <c r="J340" s="25">
        <v>0</v>
      </c>
      <c r="K340" s="25">
        <v>0</v>
      </c>
      <c r="L340" s="25">
        <v>0</v>
      </c>
    </row>
    <row r="341" spans="1:12" ht="31.5">
      <c r="A341" s="116"/>
      <c r="B341" s="122"/>
      <c r="C341" s="117"/>
      <c r="D341" s="33" t="s">
        <v>19</v>
      </c>
      <c r="E341" s="25">
        <f t="shared" si="73"/>
        <v>0</v>
      </c>
      <c r="F341" s="25">
        <f t="shared" si="73"/>
        <v>0</v>
      </c>
      <c r="G341" s="25">
        <f t="shared" si="73"/>
        <v>0</v>
      </c>
      <c r="H341" s="25">
        <f t="shared" si="73"/>
        <v>0</v>
      </c>
      <c r="I341" s="25">
        <f t="shared" si="73"/>
        <v>0</v>
      </c>
      <c r="J341" s="25">
        <v>0</v>
      </c>
      <c r="K341" s="25">
        <v>0</v>
      </c>
      <c r="L341" s="25">
        <v>0</v>
      </c>
    </row>
    <row r="342" spans="1:12" ht="15.75" customHeight="1">
      <c r="A342" s="116"/>
      <c r="B342" s="122"/>
      <c r="C342" s="124" t="s">
        <v>17</v>
      </c>
      <c r="D342" s="125"/>
      <c r="E342" s="125"/>
      <c r="F342" s="125"/>
      <c r="G342" s="125"/>
      <c r="H342" s="125"/>
      <c r="I342" s="125"/>
      <c r="J342" s="125"/>
      <c r="K342" s="125"/>
      <c r="L342" s="126"/>
    </row>
    <row r="343" spans="1:12" ht="15.75" customHeight="1">
      <c r="A343" s="116"/>
      <c r="B343" s="122"/>
      <c r="C343" s="127" t="s">
        <v>130</v>
      </c>
      <c r="D343" s="33" t="s">
        <v>121</v>
      </c>
      <c r="E343" s="25">
        <f>E344+E345+E346+E347</f>
        <v>0</v>
      </c>
      <c r="F343" s="25">
        <f>F344+F345+F346+F347</f>
        <v>0</v>
      </c>
      <c r="G343" s="25">
        <f>G344+G345+G346+G347</f>
        <v>0</v>
      </c>
      <c r="H343" s="25">
        <f>H344+H345+H346+H347</f>
        <v>0</v>
      </c>
      <c r="I343" s="25">
        <f>I344+I345+I346+I347</f>
        <v>0</v>
      </c>
      <c r="J343" s="25">
        <v>0</v>
      </c>
      <c r="K343" s="25">
        <v>0</v>
      </c>
      <c r="L343" s="25">
        <v>0</v>
      </c>
    </row>
    <row r="344" spans="1:12">
      <c r="A344" s="116"/>
      <c r="B344" s="122"/>
      <c r="C344" s="128"/>
      <c r="D344" s="33" t="s">
        <v>11</v>
      </c>
      <c r="E344" s="25">
        <f>E364</f>
        <v>0</v>
      </c>
      <c r="F344" s="25">
        <f>F364</f>
        <v>0</v>
      </c>
      <c r="G344" s="25">
        <f>G364</f>
        <v>0</v>
      </c>
      <c r="H344" s="25">
        <f>H364</f>
        <v>0</v>
      </c>
      <c r="I344" s="25">
        <f>I364</f>
        <v>0</v>
      </c>
      <c r="J344" s="25">
        <v>0</v>
      </c>
      <c r="K344" s="25">
        <v>0</v>
      </c>
      <c r="L344" s="25">
        <v>0</v>
      </c>
    </row>
    <row r="345" spans="1:12" ht="31.5">
      <c r="A345" s="116"/>
      <c r="B345" s="122"/>
      <c r="C345" s="128"/>
      <c r="D345" s="33" t="s">
        <v>13</v>
      </c>
      <c r="E345" s="25">
        <f t="shared" ref="E345:I347" si="74">E365</f>
        <v>0</v>
      </c>
      <c r="F345" s="25">
        <f t="shared" si="74"/>
        <v>0</v>
      </c>
      <c r="G345" s="25">
        <f t="shared" si="74"/>
        <v>0</v>
      </c>
      <c r="H345" s="25">
        <f t="shared" si="74"/>
        <v>0</v>
      </c>
      <c r="I345" s="25">
        <f t="shared" si="74"/>
        <v>0</v>
      </c>
      <c r="J345" s="25">
        <v>0</v>
      </c>
      <c r="K345" s="25">
        <v>0</v>
      </c>
      <c r="L345" s="25">
        <v>0</v>
      </c>
    </row>
    <row r="346" spans="1:12">
      <c r="A346" s="116"/>
      <c r="B346" s="122"/>
      <c r="C346" s="128"/>
      <c r="D346" s="33" t="s">
        <v>15</v>
      </c>
      <c r="E346" s="25">
        <f t="shared" si="74"/>
        <v>0</v>
      </c>
      <c r="F346" s="25">
        <f t="shared" si="74"/>
        <v>0</v>
      </c>
      <c r="G346" s="25">
        <f t="shared" si="74"/>
        <v>0</v>
      </c>
      <c r="H346" s="25">
        <f t="shared" si="74"/>
        <v>0</v>
      </c>
      <c r="I346" s="25">
        <f t="shared" si="74"/>
        <v>0</v>
      </c>
      <c r="J346" s="25">
        <v>0</v>
      </c>
      <c r="K346" s="25">
        <v>0</v>
      </c>
      <c r="L346" s="25">
        <v>0</v>
      </c>
    </row>
    <row r="347" spans="1:12" ht="31.5">
      <c r="A347" s="116"/>
      <c r="B347" s="122"/>
      <c r="C347" s="129"/>
      <c r="D347" s="33" t="s">
        <v>19</v>
      </c>
      <c r="E347" s="25">
        <f t="shared" si="74"/>
        <v>0</v>
      </c>
      <c r="F347" s="25">
        <f t="shared" si="74"/>
        <v>0</v>
      </c>
      <c r="G347" s="25">
        <f t="shared" si="74"/>
        <v>0</v>
      </c>
      <c r="H347" s="25">
        <f t="shared" si="74"/>
        <v>0</v>
      </c>
      <c r="I347" s="25">
        <f t="shared" si="74"/>
        <v>0</v>
      </c>
      <c r="J347" s="25">
        <v>0</v>
      </c>
      <c r="K347" s="25">
        <v>0</v>
      </c>
      <c r="L347" s="25">
        <v>0</v>
      </c>
    </row>
    <row r="348" spans="1:12" ht="15.75" customHeight="1">
      <c r="A348" s="116"/>
      <c r="B348" s="122"/>
      <c r="C348" s="127" t="s">
        <v>124</v>
      </c>
      <c r="D348" s="33" t="s">
        <v>121</v>
      </c>
      <c r="E348" s="25">
        <f>E349+E350+E351+E352</f>
        <v>0</v>
      </c>
      <c r="F348" s="25">
        <f>F349+F350+F351+F352</f>
        <v>0</v>
      </c>
      <c r="G348" s="25">
        <f>G349+G350+G351+G352</f>
        <v>0</v>
      </c>
      <c r="H348" s="25">
        <f>H349+H350+H351+H352</f>
        <v>0</v>
      </c>
      <c r="I348" s="25">
        <f>I349+I350+I351+I352</f>
        <v>0</v>
      </c>
      <c r="J348" s="25">
        <v>0</v>
      </c>
      <c r="K348" s="25">
        <v>0</v>
      </c>
      <c r="L348" s="25">
        <v>0</v>
      </c>
    </row>
    <row r="349" spans="1:12">
      <c r="A349" s="116"/>
      <c r="B349" s="122"/>
      <c r="C349" s="128"/>
      <c r="D349" s="33" t="s">
        <v>11</v>
      </c>
      <c r="E349" s="25">
        <f>E369</f>
        <v>0</v>
      </c>
      <c r="F349" s="25">
        <f>F369</f>
        <v>0</v>
      </c>
      <c r="G349" s="25">
        <f>G369</f>
        <v>0</v>
      </c>
      <c r="H349" s="25">
        <f>H369</f>
        <v>0</v>
      </c>
      <c r="I349" s="25">
        <f>I369</f>
        <v>0</v>
      </c>
      <c r="J349" s="25">
        <v>0</v>
      </c>
      <c r="K349" s="25">
        <v>0</v>
      </c>
      <c r="L349" s="25">
        <v>0</v>
      </c>
    </row>
    <row r="350" spans="1:12" ht="31.5">
      <c r="A350" s="116"/>
      <c r="B350" s="122"/>
      <c r="C350" s="128"/>
      <c r="D350" s="33" t="s">
        <v>13</v>
      </c>
      <c r="E350" s="25">
        <f t="shared" ref="E350:I351" si="75">E370</f>
        <v>0</v>
      </c>
      <c r="F350" s="25">
        <f t="shared" si="75"/>
        <v>0</v>
      </c>
      <c r="G350" s="25">
        <f t="shared" si="75"/>
        <v>0</v>
      </c>
      <c r="H350" s="25">
        <f t="shared" si="75"/>
        <v>0</v>
      </c>
      <c r="I350" s="25">
        <f t="shared" si="75"/>
        <v>0</v>
      </c>
      <c r="J350" s="25">
        <v>0</v>
      </c>
      <c r="K350" s="25">
        <v>0</v>
      </c>
      <c r="L350" s="25">
        <v>0</v>
      </c>
    </row>
    <row r="351" spans="1:12">
      <c r="A351" s="116"/>
      <c r="B351" s="122"/>
      <c r="C351" s="128"/>
      <c r="D351" s="33" t="s">
        <v>15</v>
      </c>
      <c r="E351" s="25">
        <f t="shared" si="75"/>
        <v>0</v>
      </c>
      <c r="F351" s="25">
        <f t="shared" si="75"/>
        <v>0</v>
      </c>
      <c r="G351" s="25">
        <f t="shared" si="75"/>
        <v>0</v>
      </c>
      <c r="H351" s="25">
        <f t="shared" si="75"/>
        <v>0</v>
      </c>
      <c r="I351" s="25">
        <f t="shared" si="75"/>
        <v>0</v>
      </c>
      <c r="J351" s="25">
        <v>0</v>
      </c>
      <c r="K351" s="25">
        <v>0</v>
      </c>
      <c r="L351" s="25">
        <v>0</v>
      </c>
    </row>
    <row r="352" spans="1:12" ht="31.5">
      <c r="A352" s="116"/>
      <c r="B352" s="122"/>
      <c r="C352" s="129"/>
      <c r="D352" s="33" t="s">
        <v>19</v>
      </c>
      <c r="E352" s="25">
        <f>E372</f>
        <v>0</v>
      </c>
      <c r="F352" s="25">
        <f>F372</f>
        <v>0</v>
      </c>
      <c r="G352" s="25">
        <f>G372</f>
        <v>0</v>
      </c>
      <c r="H352" s="25">
        <f>H372</f>
        <v>0</v>
      </c>
      <c r="I352" s="25">
        <f>I372</f>
        <v>0</v>
      </c>
      <c r="J352" s="25">
        <v>0</v>
      </c>
      <c r="K352" s="25">
        <v>0</v>
      </c>
      <c r="L352" s="25">
        <v>0</v>
      </c>
    </row>
    <row r="353" spans="1:12" ht="15.75" customHeight="1">
      <c r="A353" s="116"/>
      <c r="B353" s="122"/>
      <c r="C353" s="127" t="s">
        <v>175</v>
      </c>
      <c r="D353" s="33" t="s">
        <v>121</v>
      </c>
      <c r="E353" s="25">
        <f>E354+E355+E356+E357</f>
        <v>0</v>
      </c>
      <c r="F353" s="25">
        <f>F354+F355+F356+F357</f>
        <v>0</v>
      </c>
      <c r="G353" s="25">
        <f>G354+G355+G356+G357</f>
        <v>0</v>
      </c>
      <c r="H353" s="25">
        <f>H354+H355+H356+H357</f>
        <v>0</v>
      </c>
      <c r="I353" s="25">
        <f>I354+I355+I356+I357</f>
        <v>0</v>
      </c>
      <c r="J353" s="25">
        <v>0</v>
      </c>
      <c r="K353" s="25">
        <v>0</v>
      </c>
      <c r="L353" s="25">
        <v>0</v>
      </c>
    </row>
    <row r="354" spans="1:12">
      <c r="A354" s="116"/>
      <c r="B354" s="122"/>
      <c r="C354" s="128"/>
      <c r="D354" s="33" t="s">
        <v>11</v>
      </c>
      <c r="E354" s="25">
        <f>E359</f>
        <v>0</v>
      </c>
      <c r="F354" s="25">
        <f>F359</f>
        <v>0</v>
      </c>
      <c r="G354" s="25">
        <f>G359</f>
        <v>0</v>
      </c>
      <c r="H354" s="25">
        <f>H359</f>
        <v>0</v>
      </c>
      <c r="I354" s="25">
        <f>I359</f>
        <v>0</v>
      </c>
      <c r="J354" s="25">
        <v>0</v>
      </c>
      <c r="K354" s="25">
        <v>0</v>
      </c>
      <c r="L354" s="25">
        <v>0</v>
      </c>
    </row>
    <row r="355" spans="1:12" ht="31.5">
      <c r="A355" s="116"/>
      <c r="B355" s="122"/>
      <c r="C355" s="128"/>
      <c r="D355" s="33" t="s">
        <v>13</v>
      </c>
      <c r="E355" s="25">
        <f t="shared" ref="E355:I357" si="76">E360</f>
        <v>0</v>
      </c>
      <c r="F355" s="25">
        <f t="shared" si="76"/>
        <v>0</v>
      </c>
      <c r="G355" s="25">
        <f t="shared" si="76"/>
        <v>0</v>
      </c>
      <c r="H355" s="25">
        <f t="shared" si="76"/>
        <v>0</v>
      </c>
      <c r="I355" s="25">
        <f t="shared" si="76"/>
        <v>0</v>
      </c>
      <c r="J355" s="25">
        <v>0</v>
      </c>
      <c r="K355" s="25">
        <v>0</v>
      </c>
      <c r="L355" s="25">
        <v>0</v>
      </c>
    </row>
    <row r="356" spans="1:12">
      <c r="A356" s="116"/>
      <c r="B356" s="122"/>
      <c r="C356" s="128"/>
      <c r="D356" s="33" t="s">
        <v>15</v>
      </c>
      <c r="E356" s="25">
        <f t="shared" si="76"/>
        <v>0</v>
      </c>
      <c r="F356" s="25">
        <f t="shared" si="76"/>
        <v>0</v>
      </c>
      <c r="G356" s="25">
        <f t="shared" si="76"/>
        <v>0</v>
      </c>
      <c r="H356" s="25">
        <f t="shared" si="76"/>
        <v>0</v>
      </c>
      <c r="I356" s="25">
        <f t="shared" si="76"/>
        <v>0</v>
      </c>
      <c r="J356" s="25">
        <v>0</v>
      </c>
      <c r="K356" s="25">
        <v>0</v>
      </c>
      <c r="L356" s="25">
        <v>0</v>
      </c>
    </row>
    <row r="357" spans="1:12" ht="31.5">
      <c r="A357" s="117"/>
      <c r="B357" s="123"/>
      <c r="C357" s="129"/>
      <c r="D357" s="33" t="s">
        <v>19</v>
      </c>
      <c r="E357" s="25">
        <f t="shared" si="76"/>
        <v>0</v>
      </c>
      <c r="F357" s="25">
        <f t="shared" si="76"/>
        <v>0</v>
      </c>
      <c r="G357" s="25">
        <f t="shared" si="76"/>
        <v>0</v>
      </c>
      <c r="H357" s="25">
        <f t="shared" si="76"/>
        <v>0</v>
      </c>
      <c r="I357" s="25">
        <f t="shared" si="76"/>
        <v>0</v>
      </c>
      <c r="J357" s="25">
        <v>0</v>
      </c>
      <c r="K357" s="25">
        <v>0</v>
      </c>
      <c r="L357" s="25">
        <v>0</v>
      </c>
    </row>
    <row r="358" spans="1:12" ht="15.75" customHeight="1">
      <c r="A358" s="115"/>
      <c r="B358" s="118" t="s">
        <v>196</v>
      </c>
      <c r="C358" s="127" t="s">
        <v>175</v>
      </c>
      <c r="D358" s="33" t="s">
        <v>121</v>
      </c>
      <c r="E358" s="25">
        <f>E359+E360+E361+E362</f>
        <v>0</v>
      </c>
      <c r="F358" s="25">
        <f>F359+F360+F361+F362</f>
        <v>0</v>
      </c>
      <c r="G358" s="25">
        <f>G359+G360+G361+G362</f>
        <v>0</v>
      </c>
      <c r="H358" s="25">
        <f>H359+H360+H361+H362</f>
        <v>0</v>
      </c>
      <c r="I358" s="25">
        <f>I359+I360+I361+I362</f>
        <v>0</v>
      </c>
      <c r="J358" s="25">
        <v>0</v>
      </c>
      <c r="K358" s="25">
        <v>0</v>
      </c>
      <c r="L358" s="25">
        <v>0</v>
      </c>
    </row>
    <row r="359" spans="1:12">
      <c r="A359" s="116"/>
      <c r="B359" s="119"/>
      <c r="C359" s="128"/>
      <c r="D359" s="33" t="s">
        <v>11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</row>
    <row r="360" spans="1:12" ht="31.5">
      <c r="A360" s="116"/>
      <c r="B360" s="119"/>
      <c r="C360" s="128"/>
      <c r="D360" s="33" t="s">
        <v>13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</row>
    <row r="361" spans="1:12">
      <c r="A361" s="116"/>
      <c r="B361" s="119"/>
      <c r="C361" s="128"/>
      <c r="D361" s="33" t="s">
        <v>15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</row>
    <row r="362" spans="1:12" ht="31.5">
      <c r="A362" s="117"/>
      <c r="B362" s="120"/>
      <c r="C362" s="129"/>
      <c r="D362" s="33" t="s">
        <v>19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</row>
    <row r="363" spans="1:12" ht="15.75" customHeight="1">
      <c r="A363" s="115"/>
      <c r="B363" s="118" t="s">
        <v>197</v>
      </c>
      <c r="C363" s="127" t="s">
        <v>130</v>
      </c>
      <c r="D363" s="33" t="s">
        <v>121</v>
      </c>
      <c r="E363" s="25">
        <f>E364+E365+E366+E367</f>
        <v>0</v>
      </c>
      <c r="F363" s="25">
        <f>F364+F365+F366+F367</f>
        <v>0</v>
      </c>
      <c r="G363" s="25">
        <f>G364+G365+G366+G367</f>
        <v>0</v>
      </c>
      <c r="H363" s="25">
        <f>H364+H365+H366+H367</f>
        <v>0</v>
      </c>
      <c r="I363" s="25">
        <f>I364+I365+I366+I367</f>
        <v>0</v>
      </c>
      <c r="J363" s="25">
        <v>0</v>
      </c>
      <c r="K363" s="25">
        <v>0</v>
      </c>
      <c r="L363" s="25">
        <v>0</v>
      </c>
    </row>
    <row r="364" spans="1:12">
      <c r="A364" s="116"/>
      <c r="B364" s="119"/>
      <c r="C364" s="128"/>
      <c r="D364" s="33" t="s">
        <v>11</v>
      </c>
      <c r="E364" s="25">
        <v>0</v>
      </c>
      <c r="F364" s="25">
        <v>0</v>
      </c>
      <c r="G364" s="25">
        <f>164-164</f>
        <v>0</v>
      </c>
      <c r="H364" s="25">
        <f>164-164</f>
        <v>0</v>
      </c>
      <c r="I364" s="25">
        <f>164-164</f>
        <v>0</v>
      </c>
      <c r="J364" s="25">
        <v>0</v>
      </c>
      <c r="K364" s="25">
        <v>0</v>
      </c>
      <c r="L364" s="25">
        <v>0</v>
      </c>
    </row>
    <row r="365" spans="1:12" ht="31.5">
      <c r="A365" s="116"/>
      <c r="B365" s="119"/>
      <c r="C365" s="128"/>
      <c r="D365" s="33" t="s">
        <v>13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</row>
    <row r="366" spans="1:12">
      <c r="A366" s="116"/>
      <c r="B366" s="119"/>
      <c r="C366" s="128"/>
      <c r="D366" s="33" t="s">
        <v>15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</row>
    <row r="367" spans="1:12" ht="31.5">
      <c r="A367" s="117"/>
      <c r="B367" s="120"/>
      <c r="C367" s="129"/>
      <c r="D367" s="33" t="s">
        <v>19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</row>
    <row r="368" spans="1:12" ht="15.75" customHeight="1">
      <c r="A368" s="115"/>
      <c r="B368" s="118" t="s">
        <v>198</v>
      </c>
      <c r="C368" s="127" t="s">
        <v>124</v>
      </c>
      <c r="D368" s="33" t="s">
        <v>121</v>
      </c>
      <c r="E368" s="25">
        <f>E369+E370+E371+E372</f>
        <v>0</v>
      </c>
      <c r="F368" s="25">
        <f>F369+F370+F371+F372</f>
        <v>0</v>
      </c>
      <c r="G368" s="25">
        <f>G369+G370+G371+G372</f>
        <v>0</v>
      </c>
      <c r="H368" s="25">
        <f>H369+H370+H371+H372</f>
        <v>0</v>
      </c>
      <c r="I368" s="25">
        <f>I369+I370+I371+I372</f>
        <v>0</v>
      </c>
      <c r="J368" s="25">
        <v>0</v>
      </c>
      <c r="K368" s="25">
        <v>0</v>
      </c>
      <c r="L368" s="25">
        <v>0</v>
      </c>
    </row>
    <row r="369" spans="1:12">
      <c r="A369" s="116"/>
      <c r="B369" s="119"/>
      <c r="C369" s="128"/>
      <c r="D369" s="33" t="s">
        <v>11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</row>
    <row r="370" spans="1:12" ht="31.5">
      <c r="A370" s="116"/>
      <c r="B370" s="119"/>
      <c r="C370" s="128"/>
      <c r="D370" s="33" t="s">
        <v>13</v>
      </c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</row>
    <row r="371" spans="1:12">
      <c r="A371" s="116"/>
      <c r="B371" s="119"/>
      <c r="C371" s="128"/>
      <c r="D371" s="33" t="s">
        <v>15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</row>
    <row r="372" spans="1:12" ht="103.5" customHeight="1">
      <c r="A372" s="117"/>
      <c r="B372" s="120"/>
      <c r="C372" s="129"/>
      <c r="D372" s="33" t="s">
        <v>19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</row>
    <row r="373" spans="1:12" s="40" customFormat="1" ht="15.75" customHeight="1">
      <c r="A373" s="130"/>
      <c r="B373" s="133" t="s">
        <v>199</v>
      </c>
      <c r="C373" s="136" t="s">
        <v>247</v>
      </c>
      <c r="D373" s="46" t="s">
        <v>121</v>
      </c>
      <c r="E373" s="47">
        <f>E374+E375+E376+E377</f>
        <v>1862.5</v>
      </c>
      <c r="F373" s="47">
        <f>F374+F375+F376+F377</f>
        <v>223212.2</v>
      </c>
      <c r="G373" s="47">
        <f>G374+G375+G376+G377</f>
        <v>223212.2</v>
      </c>
      <c r="H373" s="47">
        <f>H374+H375+H376+H377</f>
        <v>159151.90000000002</v>
      </c>
      <c r="I373" s="47">
        <f>I374+I375+I376+I377</f>
        <v>157289.40000000002</v>
      </c>
      <c r="J373" s="47">
        <f>I373/E373*100</f>
        <v>8445.0684563758405</v>
      </c>
      <c r="K373" s="47">
        <f>H373/F373*100</f>
        <v>71.300717433903699</v>
      </c>
      <c r="L373" s="47">
        <f>H373/G373*100</f>
        <v>71.300717433903699</v>
      </c>
    </row>
    <row r="374" spans="1:12" s="40" customFormat="1">
      <c r="A374" s="131"/>
      <c r="B374" s="134"/>
      <c r="C374" s="137"/>
      <c r="D374" s="46" t="s">
        <v>11</v>
      </c>
      <c r="E374" s="47">
        <f>E379+E384</f>
        <v>1862.5</v>
      </c>
      <c r="F374" s="47">
        <f t="shared" ref="F374:I374" si="77">F379+F384</f>
        <v>10113.200000000001</v>
      </c>
      <c r="G374" s="47">
        <f t="shared" si="77"/>
        <v>10113.200000000001</v>
      </c>
      <c r="H374" s="47">
        <f t="shared" si="77"/>
        <v>5400.7</v>
      </c>
      <c r="I374" s="47">
        <f t="shared" si="77"/>
        <v>3538.2</v>
      </c>
      <c r="J374" s="47">
        <f t="shared" ref="J374:J375" si="78">I374/E374*100</f>
        <v>189.97046979865772</v>
      </c>
      <c r="K374" s="47">
        <f t="shared" ref="K374:K375" si="79">H374/F374*100</f>
        <v>53.40248388245066</v>
      </c>
      <c r="L374" s="47">
        <f t="shared" ref="L374:L375" si="80">H374/G374*100</f>
        <v>53.40248388245066</v>
      </c>
    </row>
    <row r="375" spans="1:12" s="40" customFormat="1" ht="31.5">
      <c r="A375" s="131"/>
      <c r="B375" s="134"/>
      <c r="C375" s="137"/>
      <c r="D375" s="46" t="s">
        <v>13</v>
      </c>
      <c r="E375" s="47">
        <f t="shared" ref="E375:I377" si="81">E380+E385</f>
        <v>0</v>
      </c>
      <c r="F375" s="47">
        <f t="shared" si="81"/>
        <v>213099</v>
      </c>
      <c r="G375" s="47">
        <f t="shared" si="81"/>
        <v>213099</v>
      </c>
      <c r="H375" s="47">
        <f t="shared" si="81"/>
        <v>153751.20000000001</v>
      </c>
      <c r="I375" s="47">
        <f t="shared" si="81"/>
        <v>153751.20000000001</v>
      </c>
      <c r="J375" s="47" t="e">
        <f t="shared" si="78"/>
        <v>#DIV/0!</v>
      </c>
      <c r="K375" s="47">
        <f t="shared" si="79"/>
        <v>72.150127405572064</v>
      </c>
      <c r="L375" s="47">
        <f t="shared" si="80"/>
        <v>72.150127405572064</v>
      </c>
    </row>
    <row r="376" spans="1:12" s="40" customFormat="1">
      <c r="A376" s="131"/>
      <c r="B376" s="134"/>
      <c r="C376" s="137"/>
      <c r="D376" s="46" t="s">
        <v>15</v>
      </c>
      <c r="E376" s="47">
        <f t="shared" si="81"/>
        <v>0</v>
      </c>
      <c r="F376" s="47">
        <f t="shared" si="81"/>
        <v>0</v>
      </c>
      <c r="G376" s="47">
        <f t="shared" si="81"/>
        <v>0</v>
      </c>
      <c r="H376" s="47">
        <f t="shared" si="81"/>
        <v>0</v>
      </c>
      <c r="I376" s="47">
        <f t="shared" si="81"/>
        <v>0</v>
      </c>
      <c r="J376" s="47">
        <v>0</v>
      </c>
      <c r="K376" s="47">
        <v>0</v>
      </c>
      <c r="L376" s="47">
        <v>0</v>
      </c>
    </row>
    <row r="377" spans="1:12" s="40" customFormat="1" ht="31.5">
      <c r="A377" s="131"/>
      <c r="B377" s="134"/>
      <c r="C377" s="138"/>
      <c r="D377" s="46" t="s">
        <v>19</v>
      </c>
      <c r="E377" s="47">
        <f t="shared" si="81"/>
        <v>0</v>
      </c>
      <c r="F377" s="47">
        <f t="shared" si="81"/>
        <v>0</v>
      </c>
      <c r="G377" s="47">
        <f t="shared" si="81"/>
        <v>0</v>
      </c>
      <c r="H377" s="47">
        <f t="shared" si="81"/>
        <v>0</v>
      </c>
      <c r="I377" s="47">
        <f t="shared" si="81"/>
        <v>0</v>
      </c>
      <c r="J377" s="47">
        <v>0</v>
      </c>
      <c r="K377" s="47">
        <v>0</v>
      </c>
      <c r="L377" s="47">
        <v>0</v>
      </c>
    </row>
    <row r="378" spans="1:12" s="40" customFormat="1" ht="15.75" customHeight="1">
      <c r="A378" s="131"/>
      <c r="B378" s="134"/>
      <c r="C378" s="136" t="s">
        <v>200</v>
      </c>
      <c r="D378" s="46" t="s">
        <v>121</v>
      </c>
      <c r="E378" s="47">
        <f>E379+E380+E381+E382</f>
        <v>1862.5</v>
      </c>
      <c r="F378" s="47">
        <f>F379+F380+F381+F382</f>
        <v>1951.2</v>
      </c>
      <c r="G378" s="47">
        <f>G379+G380+G381+G382</f>
        <v>1951.2</v>
      </c>
      <c r="H378" s="47">
        <f>H379+H380+H381+H382</f>
        <v>1862.5</v>
      </c>
      <c r="I378" s="47">
        <f>I379+I380+I381+I382</f>
        <v>0</v>
      </c>
      <c r="J378" s="47">
        <f>I378/E378*100</f>
        <v>0</v>
      </c>
      <c r="K378" s="47">
        <f>H378/F378*100</f>
        <v>95.454079540795405</v>
      </c>
      <c r="L378" s="47">
        <f>H378/G378*100</f>
        <v>95.454079540795405</v>
      </c>
    </row>
    <row r="379" spans="1:12" s="40" customFormat="1">
      <c r="A379" s="131"/>
      <c r="B379" s="134"/>
      <c r="C379" s="137"/>
      <c r="D379" s="46" t="s">
        <v>11</v>
      </c>
      <c r="E379" s="47">
        <f>E389+E394+E399</f>
        <v>1862.5</v>
      </c>
      <c r="F379" s="47">
        <f t="shared" ref="F379:I379" si="82">F389+F394+F399</f>
        <v>1951.2</v>
      </c>
      <c r="G379" s="47">
        <f t="shared" si="82"/>
        <v>1951.2</v>
      </c>
      <c r="H379" s="47">
        <f t="shared" si="82"/>
        <v>1862.5</v>
      </c>
      <c r="I379" s="47">
        <f t="shared" si="82"/>
        <v>0</v>
      </c>
      <c r="J379" s="47">
        <f>I379/E379*100</f>
        <v>0</v>
      </c>
      <c r="K379" s="47">
        <f>H379/F379*100</f>
        <v>95.454079540795405</v>
      </c>
      <c r="L379" s="47">
        <f>H379/G379*100</f>
        <v>95.454079540795405</v>
      </c>
    </row>
    <row r="380" spans="1:12" s="40" customFormat="1" ht="31.5">
      <c r="A380" s="131"/>
      <c r="B380" s="134"/>
      <c r="C380" s="137"/>
      <c r="D380" s="46" t="s">
        <v>13</v>
      </c>
      <c r="E380" s="47">
        <v>0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</row>
    <row r="381" spans="1:12" s="40" customFormat="1">
      <c r="A381" s="131"/>
      <c r="B381" s="134"/>
      <c r="C381" s="137"/>
      <c r="D381" s="46" t="s">
        <v>15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40" customFormat="1" ht="31.5">
      <c r="A382" s="131"/>
      <c r="B382" s="134"/>
      <c r="C382" s="138"/>
      <c r="D382" s="46" t="s">
        <v>19</v>
      </c>
      <c r="E382" s="47">
        <v>0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</row>
    <row r="383" spans="1:12" s="40" customFormat="1" ht="15.75" customHeight="1">
      <c r="A383" s="131"/>
      <c r="B383" s="134"/>
      <c r="C383" s="136" t="s">
        <v>124</v>
      </c>
      <c r="D383" s="46" t="s">
        <v>121</v>
      </c>
      <c r="E383" s="47">
        <f>E384+E385+E386+E387</f>
        <v>0</v>
      </c>
      <c r="F383" s="47">
        <f>F384+F385+F386+F387</f>
        <v>221261</v>
      </c>
      <c r="G383" s="47">
        <f>G384+G385+G386+G387</f>
        <v>221261</v>
      </c>
      <c r="H383" s="47">
        <f>H384+H385+H386+H387</f>
        <v>157289.40000000002</v>
      </c>
      <c r="I383" s="47">
        <f>I384+I385+I386+I387</f>
        <v>157289.40000000002</v>
      </c>
      <c r="J383" s="47" t="e">
        <f>I383/E383*100</f>
        <v>#DIV/0!</v>
      </c>
      <c r="K383" s="47">
        <f>H383/F383*100</f>
        <v>71.087719932568334</v>
      </c>
      <c r="L383" s="47">
        <f>H383/G383*100</f>
        <v>71.087719932568334</v>
      </c>
    </row>
    <row r="384" spans="1:12" s="40" customFormat="1">
      <c r="A384" s="131"/>
      <c r="B384" s="134"/>
      <c r="C384" s="137"/>
      <c r="D384" s="46" t="s">
        <v>11</v>
      </c>
      <c r="E384" s="47">
        <f>E404</f>
        <v>0</v>
      </c>
      <c r="F384" s="47">
        <f t="shared" ref="F384:I385" si="83">F404</f>
        <v>8162</v>
      </c>
      <c r="G384" s="47">
        <f t="shared" si="83"/>
        <v>8162</v>
      </c>
      <c r="H384" s="47">
        <f t="shared" si="83"/>
        <v>3538.2</v>
      </c>
      <c r="I384" s="47">
        <f t="shared" si="83"/>
        <v>3538.2</v>
      </c>
      <c r="J384" s="47" t="e">
        <f>G384/E384*100</f>
        <v>#DIV/0!</v>
      </c>
      <c r="K384" s="47">
        <f t="shared" ref="K384:K385" si="84">H384/F384*100</f>
        <v>43.349669198725799</v>
      </c>
      <c r="L384" s="47">
        <f>H384/G384*100</f>
        <v>43.349669198725799</v>
      </c>
    </row>
    <row r="385" spans="1:12" s="40" customFormat="1" ht="31.5">
      <c r="A385" s="131"/>
      <c r="B385" s="134"/>
      <c r="C385" s="137"/>
      <c r="D385" s="46" t="s">
        <v>13</v>
      </c>
      <c r="E385" s="47">
        <f>E405</f>
        <v>0</v>
      </c>
      <c r="F385" s="47">
        <f t="shared" si="83"/>
        <v>213099</v>
      </c>
      <c r="G385" s="47">
        <f t="shared" si="83"/>
        <v>213099</v>
      </c>
      <c r="H385" s="47">
        <f t="shared" si="83"/>
        <v>153751.20000000001</v>
      </c>
      <c r="I385" s="47">
        <f t="shared" si="83"/>
        <v>153751.20000000001</v>
      </c>
      <c r="J385" s="47" t="e">
        <f>G385/E385*100</f>
        <v>#DIV/0!</v>
      </c>
      <c r="K385" s="47">
        <f t="shared" si="84"/>
        <v>72.150127405572064</v>
      </c>
      <c r="L385" s="47">
        <f>H385/G385*100</f>
        <v>72.150127405572064</v>
      </c>
    </row>
    <row r="386" spans="1:12" s="40" customFormat="1">
      <c r="A386" s="131"/>
      <c r="B386" s="134"/>
      <c r="C386" s="137"/>
      <c r="D386" s="46" t="s">
        <v>15</v>
      </c>
      <c r="E386" s="47">
        <v>0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</row>
    <row r="387" spans="1:12" s="40" customFormat="1" ht="31.5">
      <c r="A387" s="132"/>
      <c r="B387" s="135"/>
      <c r="C387" s="138"/>
      <c r="D387" s="46" t="s">
        <v>19</v>
      </c>
      <c r="E387" s="47">
        <v>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</row>
    <row r="388" spans="1:12" ht="15.75" customHeight="1">
      <c r="A388" s="115"/>
      <c r="B388" s="118" t="s">
        <v>201</v>
      </c>
      <c r="C388" s="127" t="s">
        <v>200</v>
      </c>
      <c r="D388" s="33" t="s">
        <v>121</v>
      </c>
      <c r="E388" s="26">
        <f>E389+E390+E391+E392</f>
        <v>1651</v>
      </c>
      <c r="F388" s="26">
        <f>F389+F390+F391+F392</f>
        <v>1651</v>
      </c>
      <c r="G388" s="26">
        <f>G389+G390+G391+G392</f>
        <v>1651</v>
      </c>
      <c r="H388" s="26">
        <f>H389+H390+H391+H392</f>
        <v>1651</v>
      </c>
      <c r="I388" s="26">
        <f>I389+I390+I391+I392</f>
        <v>0</v>
      </c>
      <c r="J388" s="26">
        <f>I388/E388*100</f>
        <v>0</v>
      </c>
      <c r="K388" s="26">
        <f>H388/F388*100</f>
        <v>100</v>
      </c>
      <c r="L388" s="25">
        <f>H388/G388*100</f>
        <v>100</v>
      </c>
    </row>
    <row r="389" spans="1:12">
      <c r="A389" s="116"/>
      <c r="B389" s="119"/>
      <c r="C389" s="128"/>
      <c r="D389" s="33" t="s">
        <v>11</v>
      </c>
      <c r="E389" s="26">
        <v>1651</v>
      </c>
      <c r="F389" s="26">
        <v>1651</v>
      </c>
      <c r="G389" s="26">
        <v>1651</v>
      </c>
      <c r="H389" s="26">
        <v>1651</v>
      </c>
      <c r="I389" s="26">
        <v>0</v>
      </c>
      <c r="J389" s="26">
        <f>I389/E389*100</f>
        <v>0</v>
      </c>
      <c r="K389" s="26">
        <f>H389/F389*100</f>
        <v>100</v>
      </c>
      <c r="L389" s="25">
        <f>H389/G389*100</f>
        <v>100</v>
      </c>
    </row>
    <row r="390" spans="1:12" ht="31.5">
      <c r="A390" s="116"/>
      <c r="B390" s="119"/>
      <c r="C390" s="128"/>
      <c r="D390" s="33" t="s">
        <v>13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5">
        <v>0</v>
      </c>
    </row>
    <row r="391" spans="1:12">
      <c r="A391" s="116"/>
      <c r="B391" s="119"/>
      <c r="C391" s="128"/>
      <c r="D391" s="33" t="s">
        <v>15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5">
        <v>0</v>
      </c>
    </row>
    <row r="392" spans="1:12" ht="31.5">
      <c r="A392" s="117"/>
      <c r="B392" s="120"/>
      <c r="C392" s="128"/>
      <c r="D392" s="33" t="s">
        <v>19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5">
        <v>0</v>
      </c>
    </row>
    <row r="393" spans="1:12" ht="15.75" customHeight="1">
      <c r="A393" s="115"/>
      <c r="B393" s="118" t="s">
        <v>202</v>
      </c>
      <c r="C393" s="128" t="s">
        <v>200</v>
      </c>
      <c r="D393" s="33" t="s">
        <v>121</v>
      </c>
      <c r="E393" s="26">
        <f>E394+E395+E396+E397</f>
        <v>211.5</v>
      </c>
      <c r="F393" s="26">
        <f>F394+F395+F396+F397</f>
        <v>211.5</v>
      </c>
      <c r="G393" s="26">
        <f>G394+G395+G396+G397</f>
        <v>211.5</v>
      </c>
      <c r="H393" s="26">
        <f>H394+H395+H396+H397</f>
        <v>211.5</v>
      </c>
      <c r="I393" s="26">
        <f>I394+I395+I396+I397</f>
        <v>0</v>
      </c>
      <c r="J393" s="26">
        <f>I393/E393*100</f>
        <v>0</v>
      </c>
      <c r="K393" s="26">
        <f>H393/F393*100</f>
        <v>100</v>
      </c>
      <c r="L393" s="25">
        <f>H393/G393*100</f>
        <v>100</v>
      </c>
    </row>
    <row r="394" spans="1:12">
      <c r="A394" s="116"/>
      <c r="B394" s="119"/>
      <c r="C394" s="128"/>
      <c r="D394" s="33" t="s">
        <v>11</v>
      </c>
      <c r="E394" s="26">
        <v>211.5</v>
      </c>
      <c r="F394" s="26">
        <v>211.5</v>
      </c>
      <c r="G394" s="26">
        <v>211.5</v>
      </c>
      <c r="H394" s="26">
        <v>211.5</v>
      </c>
      <c r="I394" s="26">
        <v>0</v>
      </c>
      <c r="J394" s="26">
        <f>I394/E394*100</f>
        <v>0</v>
      </c>
      <c r="K394" s="26">
        <f>H394/F394*100</f>
        <v>100</v>
      </c>
      <c r="L394" s="25">
        <f>H394/G394*100</f>
        <v>100</v>
      </c>
    </row>
    <row r="395" spans="1:12" ht="31.5">
      <c r="A395" s="116"/>
      <c r="B395" s="119"/>
      <c r="C395" s="128"/>
      <c r="D395" s="33" t="s">
        <v>13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5">
        <v>0</v>
      </c>
    </row>
    <row r="396" spans="1:12">
      <c r="A396" s="116"/>
      <c r="B396" s="119"/>
      <c r="C396" s="128"/>
      <c r="D396" s="33" t="s">
        <v>15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5">
        <v>0</v>
      </c>
    </row>
    <row r="397" spans="1:12" ht="118.5" customHeight="1">
      <c r="A397" s="117"/>
      <c r="B397" s="120"/>
      <c r="C397" s="129"/>
      <c r="D397" s="33" t="s">
        <v>19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5">
        <v>0</v>
      </c>
    </row>
    <row r="398" spans="1:12" ht="15.75" customHeight="1">
      <c r="A398" s="32"/>
      <c r="B398" s="118" t="s">
        <v>248</v>
      </c>
      <c r="C398" s="128" t="s">
        <v>200</v>
      </c>
      <c r="D398" s="33" t="s">
        <v>121</v>
      </c>
      <c r="E398" s="26">
        <f>E399+E400+E401+E402</f>
        <v>0</v>
      </c>
      <c r="F398" s="26">
        <f>F399+F400+F401+F402</f>
        <v>88.7</v>
      </c>
      <c r="G398" s="26">
        <f>G399+G400+G401+G402</f>
        <v>88.7</v>
      </c>
      <c r="H398" s="26">
        <f>H399+H400+H401+H402</f>
        <v>0</v>
      </c>
      <c r="I398" s="26">
        <f>I399+I400+I401+I402</f>
        <v>0</v>
      </c>
      <c r="J398" s="26" t="e">
        <f>I398/E398*100</f>
        <v>#DIV/0!</v>
      </c>
      <c r="K398" s="26">
        <f>H398/F398*100</f>
        <v>0</v>
      </c>
      <c r="L398" s="25">
        <f>H398/G398*100</f>
        <v>0</v>
      </c>
    </row>
    <row r="399" spans="1:12">
      <c r="A399" s="32"/>
      <c r="B399" s="119"/>
      <c r="C399" s="128"/>
      <c r="D399" s="33" t="s">
        <v>11</v>
      </c>
      <c r="E399" s="26">
        <v>0</v>
      </c>
      <c r="F399" s="26">
        <v>88.7</v>
      </c>
      <c r="G399" s="26">
        <v>88.7</v>
      </c>
      <c r="H399" s="26">
        <v>0</v>
      </c>
      <c r="I399" s="26">
        <v>0</v>
      </c>
      <c r="J399" s="26" t="e">
        <f>I399/E399*100</f>
        <v>#DIV/0!</v>
      </c>
      <c r="K399" s="26">
        <f>H399/F399*100</f>
        <v>0</v>
      </c>
      <c r="L399" s="25">
        <f>H399/G399*100</f>
        <v>0</v>
      </c>
    </row>
    <row r="400" spans="1:12" ht="31.5">
      <c r="A400" s="32"/>
      <c r="B400" s="119"/>
      <c r="C400" s="128"/>
      <c r="D400" s="33" t="s">
        <v>13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5">
        <v>0</v>
      </c>
    </row>
    <row r="401" spans="1:12">
      <c r="A401" s="32"/>
      <c r="B401" s="119"/>
      <c r="C401" s="128"/>
      <c r="D401" s="33" t="s">
        <v>15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5">
        <v>0</v>
      </c>
    </row>
    <row r="402" spans="1:12" ht="54.75" customHeight="1">
      <c r="A402" s="32"/>
      <c r="B402" s="120"/>
      <c r="C402" s="129"/>
      <c r="D402" s="33" t="s">
        <v>19</v>
      </c>
      <c r="E402" s="26">
        <v>0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5">
        <v>0</v>
      </c>
    </row>
    <row r="403" spans="1:12" ht="15.75" customHeight="1">
      <c r="A403" s="115"/>
      <c r="B403" s="118" t="s">
        <v>249</v>
      </c>
      <c r="C403" s="127" t="s">
        <v>124</v>
      </c>
      <c r="D403" s="33" t="s">
        <v>121</v>
      </c>
      <c r="E403" s="26">
        <f>E404+E405+E406+E407</f>
        <v>0</v>
      </c>
      <c r="F403" s="26">
        <f>F404+F405+F406+F407</f>
        <v>221261</v>
      </c>
      <c r="G403" s="26">
        <f>G404+G405+G406+G407</f>
        <v>221261</v>
      </c>
      <c r="H403" s="26">
        <f>H404+H405+H406+H407</f>
        <v>157289.40000000002</v>
      </c>
      <c r="I403" s="26">
        <f>I404+I405+I406+I407</f>
        <v>157289.40000000002</v>
      </c>
      <c r="J403" s="26" t="e">
        <f>I403/E403*100</f>
        <v>#DIV/0!</v>
      </c>
      <c r="K403" s="26">
        <f>H403/F403*100</f>
        <v>71.087719932568334</v>
      </c>
      <c r="L403" s="25">
        <f>H403/G403*100</f>
        <v>71.087719932568334</v>
      </c>
    </row>
    <row r="404" spans="1:12">
      <c r="A404" s="116"/>
      <c r="B404" s="119"/>
      <c r="C404" s="128"/>
      <c r="D404" s="33" t="s">
        <v>11</v>
      </c>
      <c r="E404" s="26">
        <v>0</v>
      </c>
      <c r="F404" s="26">
        <v>8162</v>
      </c>
      <c r="G404" s="26">
        <v>8162</v>
      </c>
      <c r="H404" s="26">
        <v>3538.2</v>
      </c>
      <c r="I404" s="26">
        <v>3538.2</v>
      </c>
      <c r="J404" s="26" t="e">
        <f>I404/E404*100</f>
        <v>#DIV/0!</v>
      </c>
      <c r="K404" s="26">
        <f>H404/F404*100</f>
        <v>43.349669198725799</v>
      </c>
      <c r="L404" s="25">
        <f>H404/G404*100</f>
        <v>43.349669198725799</v>
      </c>
    </row>
    <row r="405" spans="1:12" ht="31.5">
      <c r="A405" s="116"/>
      <c r="B405" s="119"/>
      <c r="C405" s="128"/>
      <c r="D405" s="33" t="s">
        <v>13</v>
      </c>
      <c r="E405" s="26">
        <v>0</v>
      </c>
      <c r="F405" s="26">
        <v>213099</v>
      </c>
      <c r="G405" s="26">
        <v>213099</v>
      </c>
      <c r="H405" s="26">
        <v>153751.20000000001</v>
      </c>
      <c r="I405" s="26">
        <v>153751.20000000001</v>
      </c>
      <c r="J405" s="25">
        <v>0</v>
      </c>
      <c r="K405" s="25">
        <v>0</v>
      </c>
      <c r="L405" s="25">
        <v>0</v>
      </c>
    </row>
    <row r="406" spans="1:12">
      <c r="A406" s="116"/>
      <c r="B406" s="119"/>
      <c r="C406" s="128"/>
      <c r="D406" s="33" t="s">
        <v>15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</row>
    <row r="407" spans="1:12" ht="51" customHeight="1">
      <c r="A407" s="117"/>
      <c r="B407" s="120"/>
      <c r="C407" s="129"/>
      <c r="D407" s="33" t="s">
        <v>19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</row>
    <row r="408" spans="1:12" s="40" customFormat="1" ht="15.75" customHeight="1">
      <c r="A408" s="130"/>
      <c r="B408" s="133" t="s">
        <v>203</v>
      </c>
      <c r="C408" s="136" t="s">
        <v>204</v>
      </c>
      <c r="D408" s="46" t="s">
        <v>121</v>
      </c>
      <c r="E408" s="47">
        <f>E409+E410+E411+E412</f>
        <v>760</v>
      </c>
      <c r="F408" s="47">
        <f>F409+F410+F411+F412</f>
        <v>55863.4</v>
      </c>
      <c r="G408" s="47">
        <f>G409+G410+G411+G412</f>
        <v>55863.4</v>
      </c>
      <c r="H408" s="47">
        <f>H409+H410+H411+H412</f>
        <v>27175.300000000003</v>
      </c>
      <c r="I408" s="47">
        <f>I409+I410+I411+I412</f>
        <v>26925.300000000003</v>
      </c>
      <c r="J408" s="47">
        <f t="shared" ref="J408:J409" si="85">I408/E408*100</f>
        <v>3542.802631578948</v>
      </c>
      <c r="K408" s="47">
        <f t="shared" ref="K408:K409" si="86">H408/F408*100</f>
        <v>48.645982879667194</v>
      </c>
      <c r="L408" s="47">
        <f t="shared" ref="L408:L409" si="87">H408/G408*100</f>
        <v>48.645982879667194</v>
      </c>
    </row>
    <row r="409" spans="1:12" s="40" customFormat="1">
      <c r="A409" s="131"/>
      <c r="B409" s="134"/>
      <c r="C409" s="137"/>
      <c r="D409" s="46" t="s">
        <v>11</v>
      </c>
      <c r="E409" s="47">
        <f>E415+E420+E425+E430</f>
        <v>760</v>
      </c>
      <c r="F409" s="47">
        <f>F415+F420+F425+F430</f>
        <v>55863.4</v>
      </c>
      <c r="G409" s="47">
        <f>G415+G420+G425+G430</f>
        <v>55863.4</v>
      </c>
      <c r="H409" s="47">
        <f>H415+H420+H425+H430</f>
        <v>27175.300000000003</v>
      </c>
      <c r="I409" s="47">
        <f>I415+I420+I425+I430</f>
        <v>26925.300000000003</v>
      </c>
      <c r="J409" s="47">
        <f t="shared" si="85"/>
        <v>3542.802631578948</v>
      </c>
      <c r="K409" s="47">
        <f t="shared" si="86"/>
        <v>48.645982879667194</v>
      </c>
      <c r="L409" s="47">
        <f t="shared" si="87"/>
        <v>48.645982879667194</v>
      </c>
    </row>
    <row r="410" spans="1:12" s="40" customFormat="1" ht="31.5">
      <c r="A410" s="131"/>
      <c r="B410" s="134"/>
      <c r="C410" s="137"/>
      <c r="D410" s="46" t="s">
        <v>13</v>
      </c>
      <c r="E410" s="47">
        <f t="shared" ref="E410:I412" si="88">E416+E421+E426+E431</f>
        <v>0</v>
      </c>
      <c r="F410" s="47">
        <f t="shared" si="88"/>
        <v>0</v>
      </c>
      <c r="G410" s="47">
        <f t="shared" si="88"/>
        <v>0</v>
      </c>
      <c r="H410" s="47">
        <f t="shared" si="88"/>
        <v>0</v>
      </c>
      <c r="I410" s="47">
        <f t="shared" si="88"/>
        <v>0</v>
      </c>
      <c r="J410" s="47">
        <v>0</v>
      </c>
      <c r="K410" s="47">
        <v>0</v>
      </c>
      <c r="L410" s="47">
        <v>0</v>
      </c>
    </row>
    <row r="411" spans="1:12" s="40" customFormat="1">
      <c r="A411" s="131"/>
      <c r="B411" s="134"/>
      <c r="C411" s="137"/>
      <c r="D411" s="46" t="s">
        <v>15</v>
      </c>
      <c r="E411" s="47">
        <f t="shared" si="88"/>
        <v>0</v>
      </c>
      <c r="F411" s="47">
        <f t="shared" si="88"/>
        <v>0</v>
      </c>
      <c r="G411" s="47">
        <f t="shared" si="88"/>
        <v>0</v>
      </c>
      <c r="H411" s="47">
        <f t="shared" si="88"/>
        <v>0</v>
      </c>
      <c r="I411" s="47">
        <f t="shared" si="88"/>
        <v>0</v>
      </c>
      <c r="J411" s="47">
        <v>0</v>
      </c>
      <c r="K411" s="47">
        <v>0</v>
      </c>
      <c r="L411" s="47">
        <v>0</v>
      </c>
    </row>
    <row r="412" spans="1:12" s="40" customFormat="1" ht="53.25" customHeight="1">
      <c r="A412" s="131"/>
      <c r="B412" s="134"/>
      <c r="C412" s="138"/>
      <c r="D412" s="46" t="s">
        <v>19</v>
      </c>
      <c r="E412" s="47">
        <f t="shared" si="88"/>
        <v>0</v>
      </c>
      <c r="F412" s="47">
        <f t="shared" si="88"/>
        <v>0</v>
      </c>
      <c r="G412" s="47">
        <f t="shared" si="88"/>
        <v>0</v>
      </c>
      <c r="H412" s="47">
        <f t="shared" si="88"/>
        <v>0</v>
      </c>
      <c r="I412" s="47">
        <f t="shared" si="88"/>
        <v>0</v>
      </c>
      <c r="J412" s="47">
        <v>0</v>
      </c>
      <c r="K412" s="47">
        <v>0</v>
      </c>
      <c r="L412" s="47">
        <v>0</v>
      </c>
    </row>
    <row r="413" spans="1:12" s="40" customFormat="1" ht="15.75" customHeight="1">
      <c r="A413" s="131"/>
      <c r="B413" s="134"/>
      <c r="C413" s="139" t="s">
        <v>17</v>
      </c>
      <c r="D413" s="140"/>
      <c r="E413" s="140"/>
      <c r="F413" s="140"/>
      <c r="G413" s="140"/>
      <c r="H413" s="140"/>
      <c r="I413" s="140"/>
      <c r="J413" s="140"/>
      <c r="K413" s="140"/>
      <c r="L413" s="141"/>
    </row>
    <row r="414" spans="1:12" s="40" customFormat="1" ht="15.75" customHeight="1">
      <c r="A414" s="131"/>
      <c r="B414" s="134"/>
      <c r="C414" s="136" t="s">
        <v>205</v>
      </c>
      <c r="D414" s="46" t="s">
        <v>121</v>
      </c>
      <c r="E414" s="47">
        <f>E415+E416+E417+E418</f>
        <v>320</v>
      </c>
      <c r="F414" s="47">
        <f>F415+F416+F417+F418</f>
        <v>320</v>
      </c>
      <c r="G414" s="47">
        <f>G415+G416+G417+G418</f>
        <v>320</v>
      </c>
      <c r="H414" s="47">
        <f>H415+H416+H417+H418</f>
        <v>250</v>
      </c>
      <c r="I414" s="47">
        <f>I415+I416+I417+I418</f>
        <v>0</v>
      </c>
      <c r="J414" s="47">
        <f>I414/E414*100</f>
        <v>0</v>
      </c>
      <c r="K414" s="47">
        <f>H414/F414*100</f>
        <v>78.125</v>
      </c>
      <c r="L414" s="47">
        <f>H414/G414*100</f>
        <v>78.125</v>
      </c>
    </row>
    <row r="415" spans="1:12" s="40" customFormat="1">
      <c r="A415" s="131"/>
      <c r="B415" s="134"/>
      <c r="C415" s="137"/>
      <c r="D415" s="46" t="s">
        <v>11</v>
      </c>
      <c r="E415" s="47">
        <f>E441</f>
        <v>320</v>
      </c>
      <c r="F415" s="47">
        <f>F441</f>
        <v>320</v>
      </c>
      <c r="G415" s="47">
        <f>G441</f>
        <v>320</v>
      </c>
      <c r="H415" s="47">
        <f>H441</f>
        <v>250</v>
      </c>
      <c r="I415" s="47">
        <f>I441</f>
        <v>0</v>
      </c>
      <c r="J415" s="47">
        <f t="shared" ref="J415:J435" si="89">I415/E415*100</f>
        <v>0</v>
      </c>
      <c r="K415" s="47">
        <f t="shared" ref="K415:K435" si="90">H415/F415*100</f>
        <v>78.125</v>
      </c>
      <c r="L415" s="47">
        <f t="shared" ref="L415:L435" si="91">H415/G415*100</f>
        <v>78.125</v>
      </c>
    </row>
    <row r="416" spans="1:12" s="40" customFormat="1" ht="31.5">
      <c r="A416" s="131"/>
      <c r="B416" s="134"/>
      <c r="C416" s="137"/>
      <c r="D416" s="46" t="s">
        <v>13</v>
      </c>
      <c r="E416" s="47">
        <f t="shared" ref="E416:I418" si="92">E442</f>
        <v>0</v>
      </c>
      <c r="F416" s="47">
        <f t="shared" si="92"/>
        <v>0</v>
      </c>
      <c r="G416" s="47">
        <f t="shared" si="92"/>
        <v>0</v>
      </c>
      <c r="H416" s="47">
        <f t="shared" si="92"/>
        <v>0</v>
      </c>
      <c r="I416" s="47">
        <f t="shared" si="92"/>
        <v>0</v>
      </c>
      <c r="J416" s="47">
        <v>0</v>
      </c>
      <c r="K416" s="47">
        <v>0</v>
      </c>
      <c r="L416" s="47">
        <v>0</v>
      </c>
    </row>
    <row r="417" spans="1:12" s="40" customFormat="1">
      <c r="A417" s="131"/>
      <c r="B417" s="134"/>
      <c r="C417" s="137"/>
      <c r="D417" s="46" t="s">
        <v>15</v>
      </c>
      <c r="E417" s="47">
        <f t="shared" si="92"/>
        <v>0</v>
      </c>
      <c r="F417" s="47">
        <f t="shared" si="92"/>
        <v>0</v>
      </c>
      <c r="G417" s="47">
        <f t="shared" si="92"/>
        <v>0</v>
      </c>
      <c r="H417" s="47">
        <f t="shared" si="92"/>
        <v>0</v>
      </c>
      <c r="I417" s="47">
        <f t="shared" si="92"/>
        <v>0</v>
      </c>
      <c r="J417" s="47">
        <v>0</v>
      </c>
      <c r="K417" s="47">
        <v>0</v>
      </c>
      <c r="L417" s="47">
        <v>0</v>
      </c>
    </row>
    <row r="418" spans="1:12" s="40" customFormat="1" ht="31.5">
      <c r="A418" s="131"/>
      <c r="B418" s="134"/>
      <c r="C418" s="138"/>
      <c r="D418" s="46" t="s">
        <v>19</v>
      </c>
      <c r="E418" s="47">
        <f t="shared" si="92"/>
        <v>0</v>
      </c>
      <c r="F418" s="47">
        <f t="shared" si="92"/>
        <v>0</v>
      </c>
      <c r="G418" s="47">
        <f t="shared" si="92"/>
        <v>0</v>
      </c>
      <c r="H418" s="47">
        <f t="shared" si="92"/>
        <v>0</v>
      </c>
      <c r="I418" s="47">
        <f t="shared" si="92"/>
        <v>0</v>
      </c>
      <c r="J418" s="47">
        <v>0</v>
      </c>
      <c r="K418" s="47">
        <v>0</v>
      </c>
      <c r="L418" s="47">
        <v>0</v>
      </c>
    </row>
    <row r="419" spans="1:12" s="40" customFormat="1" ht="15.75" customHeight="1">
      <c r="A419" s="131"/>
      <c r="B419" s="134"/>
      <c r="C419" s="136" t="s">
        <v>124</v>
      </c>
      <c r="D419" s="46" t="s">
        <v>121</v>
      </c>
      <c r="E419" s="47">
        <f>E420+E421+E422+E423</f>
        <v>440</v>
      </c>
      <c r="F419" s="47">
        <f>F420+F421+F422+F423</f>
        <v>55543.4</v>
      </c>
      <c r="G419" s="47">
        <f>G420+G421+G422+G423</f>
        <v>55543.4</v>
      </c>
      <c r="H419" s="47">
        <f>H420+H421+H422+H423</f>
        <v>26925.300000000003</v>
      </c>
      <c r="I419" s="47">
        <f>I420+I421+I422+I423</f>
        <v>26925.300000000003</v>
      </c>
      <c r="J419" s="47">
        <f>I419/E419*100</f>
        <v>6119.3863636363649</v>
      </c>
      <c r="K419" s="47">
        <f t="shared" si="90"/>
        <v>48.476146580871898</v>
      </c>
      <c r="L419" s="47">
        <f t="shared" si="91"/>
        <v>48.476146580871898</v>
      </c>
    </row>
    <row r="420" spans="1:12" s="40" customFormat="1">
      <c r="A420" s="131"/>
      <c r="B420" s="134"/>
      <c r="C420" s="137"/>
      <c r="D420" s="46" t="s">
        <v>11</v>
      </c>
      <c r="E420" s="47">
        <f t="shared" ref="E420:I423" si="93">E446+E542+E563</f>
        <v>440</v>
      </c>
      <c r="F420" s="47">
        <f t="shared" si="93"/>
        <v>55543.4</v>
      </c>
      <c r="G420" s="47">
        <f t="shared" si="93"/>
        <v>55543.4</v>
      </c>
      <c r="H420" s="47">
        <f t="shared" si="93"/>
        <v>26925.300000000003</v>
      </c>
      <c r="I420" s="47">
        <f t="shared" si="93"/>
        <v>26925.300000000003</v>
      </c>
      <c r="J420" s="47">
        <f t="shared" si="89"/>
        <v>6119.3863636363649</v>
      </c>
      <c r="K420" s="47">
        <f t="shared" si="90"/>
        <v>48.476146580871898</v>
      </c>
      <c r="L420" s="47">
        <f t="shared" si="91"/>
        <v>48.476146580871898</v>
      </c>
    </row>
    <row r="421" spans="1:12" s="40" customFormat="1" ht="31.5">
      <c r="A421" s="131"/>
      <c r="B421" s="134"/>
      <c r="C421" s="137"/>
      <c r="D421" s="46" t="s">
        <v>13</v>
      </c>
      <c r="E421" s="47">
        <f t="shared" si="93"/>
        <v>0</v>
      </c>
      <c r="F421" s="47">
        <f t="shared" si="93"/>
        <v>0</v>
      </c>
      <c r="G421" s="47">
        <f t="shared" si="93"/>
        <v>0</v>
      </c>
      <c r="H421" s="47">
        <f t="shared" si="93"/>
        <v>0</v>
      </c>
      <c r="I421" s="47">
        <f t="shared" si="93"/>
        <v>0</v>
      </c>
      <c r="J421" s="47">
        <v>0</v>
      </c>
      <c r="K421" s="47">
        <v>0</v>
      </c>
      <c r="L421" s="47">
        <v>0</v>
      </c>
    </row>
    <row r="422" spans="1:12" s="40" customFormat="1">
      <c r="A422" s="131"/>
      <c r="B422" s="134"/>
      <c r="C422" s="137"/>
      <c r="D422" s="46" t="s">
        <v>15</v>
      </c>
      <c r="E422" s="47">
        <f t="shared" si="93"/>
        <v>0</v>
      </c>
      <c r="F422" s="47">
        <f t="shared" si="93"/>
        <v>0</v>
      </c>
      <c r="G422" s="47">
        <f t="shared" si="93"/>
        <v>0</v>
      </c>
      <c r="H422" s="47">
        <f t="shared" si="93"/>
        <v>0</v>
      </c>
      <c r="I422" s="47">
        <f t="shared" si="93"/>
        <v>0</v>
      </c>
      <c r="J422" s="47">
        <v>0</v>
      </c>
      <c r="K422" s="47">
        <v>0</v>
      </c>
      <c r="L422" s="47">
        <v>0</v>
      </c>
    </row>
    <row r="423" spans="1:12" s="40" customFormat="1" ht="31.5">
      <c r="A423" s="131"/>
      <c r="B423" s="134"/>
      <c r="C423" s="138"/>
      <c r="D423" s="46" t="s">
        <v>19</v>
      </c>
      <c r="E423" s="47">
        <f t="shared" si="93"/>
        <v>0</v>
      </c>
      <c r="F423" s="47">
        <f t="shared" si="93"/>
        <v>0</v>
      </c>
      <c r="G423" s="47">
        <f t="shared" si="93"/>
        <v>0</v>
      </c>
      <c r="H423" s="47">
        <f t="shared" si="93"/>
        <v>0</v>
      </c>
      <c r="I423" s="47">
        <f t="shared" si="93"/>
        <v>0</v>
      </c>
      <c r="J423" s="47">
        <v>0</v>
      </c>
      <c r="K423" s="47">
        <v>0</v>
      </c>
      <c r="L423" s="47">
        <v>0</v>
      </c>
    </row>
    <row r="424" spans="1:12" s="40" customFormat="1" ht="15.75" customHeight="1">
      <c r="A424" s="131"/>
      <c r="B424" s="134"/>
      <c r="C424" s="136" t="s">
        <v>130</v>
      </c>
      <c r="D424" s="46" t="s">
        <v>121</v>
      </c>
      <c r="E424" s="47">
        <f>E425+E426+E427+E428</f>
        <v>0</v>
      </c>
      <c r="F424" s="47">
        <f>F425+F426+F427+F428</f>
        <v>0</v>
      </c>
      <c r="G424" s="47">
        <f>G425+G426+G427+G428</f>
        <v>0</v>
      </c>
      <c r="H424" s="47">
        <f>H425+H426+H427+H428</f>
        <v>0</v>
      </c>
      <c r="I424" s="47">
        <f>I425+I426+I427+I428</f>
        <v>0</v>
      </c>
      <c r="J424" s="47">
        <v>0</v>
      </c>
      <c r="K424" s="47">
        <v>0</v>
      </c>
      <c r="L424" s="47">
        <v>0</v>
      </c>
    </row>
    <row r="425" spans="1:12" s="40" customFormat="1">
      <c r="A425" s="131"/>
      <c r="B425" s="134"/>
      <c r="C425" s="137"/>
      <c r="D425" s="46" t="s">
        <v>11</v>
      </c>
      <c r="E425" s="47">
        <f>E451</f>
        <v>0</v>
      </c>
      <c r="F425" s="47">
        <f>F451</f>
        <v>0</v>
      </c>
      <c r="G425" s="47">
        <f>G451</f>
        <v>0</v>
      </c>
      <c r="H425" s="47">
        <f>H451</f>
        <v>0</v>
      </c>
      <c r="I425" s="47">
        <f>I451</f>
        <v>0</v>
      </c>
      <c r="J425" s="47">
        <v>0</v>
      </c>
      <c r="K425" s="47">
        <v>0</v>
      </c>
      <c r="L425" s="47">
        <v>0</v>
      </c>
    </row>
    <row r="426" spans="1:12" s="40" customFormat="1" ht="31.5">
      <c r="A426" s="131"/>
      <c r="B426" s="134"/>
      <c r="C426" s="137"/>
      <c r="D426" s="46" t="s">
        <v>13</v>
      </c>
      <c r="E426" s="47">
        <f t="shared" ref="E426:I428" si="94">E452</f>
        <v>0</v>
      </c>
      <c r="F426" s="47">
        <f t="shared" si="94"/>
        <v>0</v>
      </c>
      <c r="G426" s="47">
        <f t="shared" si="94"/>
        <v>0</v>
      </c>
      <c r="H426" s="47">
        <f t="shared" si="94"/>
        <v>0</v>
      </c>
      <c r="I426" s="47">
        <f t="shared" si="94"/>
        <v>0</v>
      </c>
      <c r="J426" s="47">
        <v>0</v>
      </c>
      <c r="K426" s="47">
        <v>0</v>
      </c>
      <c r="L426" s="47">
        <v>0</v>
      </c>
    </row>
    <row r="427" spans="1:12" s="40" customFormat="1">
      <c r="A427" s="131"/>
      <c r="B427" s="134"/>
      <c r="C427" s="137"/>
      <c r="D427" s="46" t="s">
        <v>15</v>
      </c>
      <c r="E427" s="47">
        <f t="shared" si="94"/>
        <v>0</v>
      </c>
      <c r="F427" s="47">
        <f t="shared" si="94"/>
        <v>0</v>
      </c>
      <c r="G427" s="47">
        <f t="shared" si="94"/>
        <v>0</v>
      </c>
      <c r="H427" s="47">
        <f t="shared" si="94"/>
        <v>0</v>
      </c>
      <c r="I427" s="47">
        <f t="shared" si="94"/>
        <v>0</v>
      </c>
      <c r="J427" s="47">
        <v>0</v>
      </c>
      <c r="K427" s="47">
        <v>0</v>
      </c>
      <c r="L427" s="47">
        <v>0</v>
      </c>
    </row>
    <row r="428" spans="1:12" s="40" customFormat="1" ht="31.5">
      <c r="A428" s="131"/>
      <c r="B428" s="134"/>
      <c r="C428" s="138"/>
      <c r="D428" s="46" t="s">
        <v>19</v>
      </c>
      <c r="E428" s="47">
        <f t="shared" si="94"/>
        <v>0</v>
      </c>
      <c r="F428" s="47">
        <f t="shared" si="94"/>
        <v>0</v>
      </c>
      <c r="G428" s="47">
        <f t="shared" si="94"/>
        <v>0</v>
      </c>
      <c r="H428" s="47">
        <f t="shared" si="94"/>
        <v>0</v>
      </c>
      <c r="I428" s="47">
        <f t="shared" si="94"/>
        <v>0</v>
      </c>
      <c r="J428" s="47">
        <v>0</v>
      </c>
      <c r="K428" s="47">
        <v>0</v>
      </c>
      <c r="L428" s="47">
        <v>0</v>
      </c>
    </row>
    <row r="429" spans="1:12" s="40" customFormat="1" ht="15.75" customHeight="1">
      <c r="A429" s="131"/>
      <c r="B429" s="134"/>
      <c r="C429" s="130" t="s">
        <v>136</v>
      </c>
      <c r="D429" s="46" t="s">
        <v>121</v>
      </c>
      <c r="E429" s="47">
        <f>E430+E431+E432+E433</f>
        <v>0</v>
      </c>
      <c r="F429" s="47">
        <f>F430+F431+F432+F433</f>
        <v>0</v>
      </c>
      <c r="G429" s="47">
        <f>G430+G431+G432+G433</f>
        <v>0</v>
      </c>
      <c r="H429" s="47">
        <f>H430+H431+H432+H433</f>
        <v>0</v>
      </c>
      <c r="I429" s="47">
        <f>I430+I431+I432+I433</f>
        <v>0</v>
      </c>
      <c r="J429" s="47">
        <v>0</v>
      </c>
      <c r="K429" s="47">
        <v>0</v>
      </c>
      <c r="L429" s="47">
        <v>0</v>
      </c>
    </row>
    <row r="430" spans="1:12" s="40" customFormat="1">
      <c r="A430" s="131"/>
      <c r="B430" s="134"/>
      <c r="C430" s="131"/>
      <c r="D430" s="46" t="s">
        <v>11</v>
      </c>
      <c r="E430" s="47">
        <v>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</row>
    <row r="431" spans="1:12" s="40" customFormat="1" ht="31.5">
      <c r="A431" s="131"/>
      <c r="B431" s="134"/>
      <c r="C431" s="131"/>
      <c r="D431" s="46" t="s">
        <v>13</v>
      </c>
      <c r="E431" s="47">
        <f t="shared" ref="E431:I433" si="95">E462</f>
        <v>0</v>
      </c>
      <c r="F431" s="47">
        <f t="shared" si="95"/>
        <v>0</v>
      </c>
      <c r="G431" s="47">
        <f t="shared" si="95"/>
        <v>0</v>
      </c>
      <c r="H431" s="47">
        <f t="shared" si="95"/>
        <v>0</v>
      </c>
      <c r="I431" s="47">
        <f t="shared" si="95"/>
        <v>0</v>
      </c>
      <c r="J431" s="47">
        <v>0</v>
      </c>
      <c r="K431" s="47">
        <v>0</v>
      </c>
      <c r="L431" s="47">
        <v>0</v>
      </c>
    </row>
    <row r="432" spans="1:12" s="40" customFormat="1">
      <c r="A432" s="131"/>
      <c r="B432" s="134"/>
      <c r="C432" s="131"/>
      <c r="D432" s="46" t="s">
        <v>15</v>
      </c>
      <c r="E432" s="47">
        <f t="shared" si="95"/>
        <v>0</v>
      </c>
      <c r="F432" s="47">
        <f t="shared" si="95"/>
        <v>0</v>
      </c>
      <c r="G432" s="47">
        <f t="shared" si="95"/>
        <v>0</v>
      </c>
      <c r="H432" s="47">
        <f t="shared" si="95"/>
        <v>0</v>
      </c>
      <c r="I432" s="47">
        <f t="shared" si="95"/>
        <v>0</v>
      </c>
      <c r="J432" s="47">
        <v>0</v>
      </c>
      <c r="K432" s="47">
        <v>0</v>
      </c>
      <c r="L432" s="47">
        <v>0</v>
      </c>
    </row>
    <row r="433" spans="1:12" s="40" customFormat="1" ht="31.5">
      <c r="A433" s="132"/>
      <c r="B433" s="135"/>
      <c r="C433" s="132"/>
      <c r="D433" s="46" t="s">
        <v>19</v>
      </c>
      <c r="E433" s="47">
        <f t="shared" si="95"/>
        <v>0</v>
      </c>
      <c r="F433" s="47">
        <f t="shared" si="95"/>
        <v>0</v>
      </c>
      <c r="G433" s="47">
        <f t="shared" si="95"/>
        <v>0</v>
      </c>
      <c r="H433" s="47">
        <f t="shared" si="95"/>
        <v>0</v>
      </c>
      <c r="I433" s="47">
        <f t="shared" si="95"/>
        <v>0</v>
      </c>
      <c r="J433" s="47">
        <v>0</v>
      </c>
      <c r="K433" s="47">
        <v>0</v>
      </c>
      <c r="L433" s="47">
        <v>0</v>
      </c>
    </row>
    <row r="434" spans="1:12" ht="15.75" customHeight="1">
      <c r="A434" s="115"/>
      <c r="B434" s="121" t="s">
        <v>206</v>
      </c>
      <c r="C434" s="115" t="s">
        <v>207</v>
      </c>
      <c r="D434" s="33" t="s">
        <v>121</v>
      </c>
      <c r="E434" s="26">
        <f>E435+E436+E437+E438</f>
        <v>735</v>
      </c>
      <c r="F434" s="26">
        <f>F435+F436+F437+F438</f>
        <v>55838.400000000001</v>
      </c>
      <c r="G434" s="26">
        <f>G435+G436+G437+G438</f>
        <v>55838.400000000001</v>
      </c>
      <c r="H434" s="26">
        <f>H435+H436+H437+H438</f>
        <v>27150.300000000003</v>
      </c>
      <c r="I434" s="26">
        <f>I435+I436+I437+I438</f>
        <v>26900.300000000003</v>
      </c>
      <c r="J434" s="25">
        <f t="shared" si="89"/>
        <v>3659.9047619047624</v>
      </c>
      <c r="K434" s="25">
        <f t="shared" si="90"/>
        <v>48.62299063010402</v>
      </c>
      <c r="L434" s="25">
        <f t="shared" si="91"/>
        <v>48.62299063010402</v>
      </c>
    </row>
    <row r="435" spans="1:12">
      <c r="A435" s="116"/>
      <c r="B435" s="122"/>
      <c r="C435" s="116"/>
      <c r="D435" s="33" t="s">
        <v>11</v>
      </c>
      <c r="E435" s="26">
        <f>E441+E446+E451+E456</f>
        <v>735</v>
      </c>
      <c r="F435" s="26">
        <f>F441+F446+F451+F456</f>
        <v>55838.400000000001</v>
      </c>
      <c r="G435" s="26">
        <f>G441+G446+G451+G456</f>
        <v>55838.400000000001</v>
      </c>
      <c r="H435" s="26">
        <f>H441+H446+H451+H456</f>
        <v>27150.300000000003</v>
      </c>
      <c r="I435" s="26">
        <f>I441+I446+I451+I456</f>
        <v>26900.300000000003</v>
      </c>
      <c r="J435" s="25">
        <f t="shared" si="89"/>
        <v>3659.9047619047624</v>
      </c>
      <c r="K435" s="25">
        <f t="shared" si="90"/>
        <v>48.62299063010402</v>
      </c>
      <c r="L435" s="25">
        <f t="shared" si="91"/>
        <v>48.62299063010402</v>
      </c>
    </row>
    <row r="436" spans="1:12" ht="31.5">
      <c r="A436" s="116"/>
      <c r="B436" s="122"/>
      <c r="C436" s="116"/>
      <c r="D436" s="33" t="s">
        <v>13</v>
      </c>
      <c r="E436" s="26">
        <f t="shared" ref="E436:I438" si="96">E442+E447+E452+E457</f>
        <v>0</v>
      </c>
      <c r="F436" s="26">
        <f t="shared" si="96"/>
        <v>0</v>
      </c>
      <c r="G436" s="26">
        <f t="shared" si="96"/>
        <v>0</v>
      </c>
      <c r="H436" s="26">
        <f t="shared" si="96"/>
        <v>0</v>
      </c>
      <c r="I436" s="26">
        <f t="shared" si="96"/>
        <v>0</v>
      </c>
      <c r="J436" s="25">
        <v>0</v>
      </c>
      <c r="K436" s="25">
        <v>0</v>
      </c>
      <c r="L436" s="25">
        <v>0</v>
      </c>
    </row>
    <row r="437" spans="1:12">
      <c r="A437" s="116"/>
      <c r="B437" s="122"/>
      <c r="C437" s="116"/>
      <c r="D437" s="33" t="s">
        <v>15</v>
      </c>
      <c r="E437" s="26">
        <f t="shared" si="96"/>
        <v>0</v>
      </c>
      <c r="F437" s="26">
        <f t="shared" si="96"/>
        <v>0</v>
      </c>
      <c r="G437" s="26">
        <f t="shared" si="96"/>
        <v>0</v>
      </c>
      <c r="H437" s="26">
        <f t="shared" si="96"/>
        <v>0</v>
      </c>
      <c r="I437" s="26">
        <f t="shared" si="96"/>
        <v>0</v>
      </c>
      <c r="J437" s="25">
        <v>0</v>
      </c>
      <c r="K437" s="25">
        <v>0</v>
      </c>
      <c r="L437" s="25">
        <v>0</v>
      </c>
    </row>
    <row r="438" spans="1:12" ht="31.5">
      <c r="A438" s="116"/>
      <c r="B438" s="122"/>
      <c r="C438" s="117"/>
      <c r="D438" s="33" t="s">
        <v>19</v>
      </c>
      <c r="E438" s="26">
        <f t="shared" si="96"/>
        <v>0</v>
      </c>
      <c r="F438" s="26">
        <f t="shared" si="96"/>
        <v>0</v>
      </c>
      <c r="G438" s="26">
        <f t="shared" si="96"/>
        <v>0</v>
      </c>
      <c r="H438" s="26">
        <f t="shared" si="96"/>
        <v>0</v>
      </c>
      <c r="I438" s="26">
        <f t="shared" si="96"/>
        <v>0</v>
      </c>
      <c r="J438" s="25">
        <v>0</v>
      </c>
      <c r="K438" s="25">
        <v>0</v>
      </c>
      <c r="L438" s="25">
        <v>0</v>
      </c>
    </row>
    <row r="439" spans="1:12" ht="15.75" customHeight="1">
      <c r="A439" s="116"/>
      <c r="B439" s="122"/>
      <c r="C439" s="124" t="s">
        <v>17</v>
      </c>
      <c r="D439" s="125"/>
      <c r="E439" s="125"/>
      <c r="F439" s="125"/>
      <c r="G439" s="125"/>
      <c r="H439" s="125"/>
      <c r="I439" s="125"/>
      <c r="J439" s="125"/>
      <c r="K439" s="125"/>
      <c r="L439" s="126"/>
    </row>
    <row r="440" spans="1:12" ht="15.75" customHeight="1">
      <c r="A440" s="116"/>
      <c r="B440" s="122"/>
      <c r="C440" s="115" t="s">
        <v>208</v>
      </c>
      <c r="D440" s="33" t="s">
        <v>121</v>
      </c>
      <c r="E440" s="26">
        <f>E441+E442+E443+E444</f>
        <v>320</v>
      </c>
      <c r="F440" s="26">
        <f>F441+F442+F443+F444</f>
        <v>320</v>
      </c>
      <c r="G440" s="26">
        <f>G441+G442+G443+G444</f>
        <v>320</v>
      </c>
      <c r="H440" s="26">
        <f>H441+H442+H443+H444</f>
        <v>250</v>
      </c>
      <c r="I440" s="26">
        <f>I441+I442+I443+I444</f>
        <v>0</v>
      </c>
      <c r="J440" s="26">
        <f>I440/E440*100</f>
        <v>0</v>
      </c>
      <c r="K440" s="25">
        <f>H440/F440*100</f>
        <v>78.125</v>
      </c>
      <c r="L440" s="25">
        <f>H440/G440*100</f>
        <v>78.125</v>
      </c>
    </row>
    <row r="441" spans="1:12">
      <c r="A441" s="116"/>
      <c r="B441" s="122"/>
      <c r="C441" s="116"/>
      <c r="D441" s="33" t="s">
        <v>11</v>
      </c>
      <c r="E441" s="26">
        <f>E466+E471+E476+E481</f>
        <v>320</v>
      </c>
      <c r="F441" s="26">
        <f>F466+F471+F476+F481</f>
        <v>320</v>
      </c>
      <c r="G441" s="26">
        <f>G466+G471+G476+G481</f>
        <v>320</v>
      </c>
      <c r="H441" s="26">
        <f>H466+H471+H476+H481</f>
        <v>250</v>
      </c>
      <c r="I441" s="26">
        <f>I466+I471+I476+I481</f>
        <v>0</v>
      </c>
      <c r="J441" s="26">
        <f t="shared" ref="J441:J491" si="97">I441/E441*100</f>
        <v>0</v>
      </c>
      <c r="K441" s="25">
        <f t="shared" ref="K441:K491" si="98">H441/F441*100</f>
        <v>78.125</v>
      </c>
      <c r="L441" s="25">
        <f t="shared" ref="L441:L491" si="99">H441/G441*100</f>
        <v>78.125</v>
      </c>
    </row>
    <row r="442" spans="1:12" ht="31.5">
      <c r="A442" s="116"/>
      <c r="B442" s="122"/>
      <c r="C442" s="116"/>
      <c r="D442" s="33" t="s">
        <v>13</v>
      </c>
      <c r="E442" s="26">
        <f t="shared" ref="E442:I444" si="100">E467+E472+E477+E482</f>
        <v>0</v>
      </c>
      <c r="F442" s="26">
        <f t="shared" si="100"/>
        <v>0</v>
      </c>
      <c r="G442" s="26">
        <f t="shared" si="100"/>
        <v>0</v>
      </c>
      <c r="H442" s="26">
        <f t="shared" si="100"/>
        <v>0</v>
      </c>
      <c r="I442" s="26">
        <f t="shared" si="100"/>
        <v>0</v>
      </c>
      <c r="J442" s="26">
        <v>0</v>
      </c>
      <c r="K442" s="25">
        <v>0</v>
      </c>
      <c r="L442" s="25">
        <v>0</v>
      </c>
    </row>
    <row r="443" spans="1:12">
      <c r="A443" s="116"/>
      <c r="B443" s="122"/>
      <c r="C443" s="116"/>
      <c r="D443" s="33" t="s">
        <v>15</v>
      </c>
      <c r="E443" s="26">
        <f t="shared" si="100"/>
        <v>0</v>
      </c>
      <c r="F443" s="26">
        <f t="shared" si="100"/>
        <v>0</v>
      </c>
      <c r="G443" s="26">
        <f t="shared" si="100"/>
        <v>0</v>
      </c>
      <c r="H443" s="26">
        <f t="shared" si="100"/>
        <v>0</v>
      </c>
      <c r="I443" s="26">
        <f t="shared" si="100"/>
        <v>0</v>
      </c>
      <c r="J443" s="26">
        <v>0</v>
      </c>
      <c r="K443" s="25">
        <v>0</v>
      </c>
      <c r="L443" s="25">
        <v>0</v>
      </c>
    </row>
    <row r="444" spans="1:12" ht="31.5">
      <c r="A444" s="116"/>
      <c r="B444" s="122"/>
      <c r="C444" s="117"/>
      <c r="D444" s="33" t="s">
        <v>19</v>
      </c>
      <c r="E444" s="26">
        <f t="shared" si="100"/>
        <v>0</v>
      </c>
      <c r="F444" s="26">
        <f t="shared" si="100"/>
        <v>0</v>
      </c>
      <c r="G444" s="26">
        <f t="shared" si="100"/>
        <v>0</v>
      </c>
      <c r="H444" s="26">
        <f t="shared" si="100"/>
        <v>0</v>
      </c>
      <c r="I444" s="26">
        <f t="shared" si="100"/>
        <v>0</v>
      </c>
      <c r="J444" s="26">
        <v>0</v>
      </c>
      <c r="K444" s="25">
        <v>0</v>
      </c>
      <c r="L444" s="25">
        <v>0</v>
      </c>
    </row>
    <row r="445" spans="1:12" ht="15.75" customHeight="1">
      <c r="A445" s="116"/>
      <c r="B445" s="122"/>
      <c r="C445" s="127" t="s">
        <v>124</v>
      </c>
      <c r="D445" s="33" t="s">
        <v>121</v>
      </c>
      <c r="E445" s="26">
        <f>E446+E447+E448+E449</f>
        <v>415</v>
      </c>
      <c r="F445" s="26">
        <f>F446+F447+F448+F449</f>
        <v>55518.400000000001</v>
      </c>
      <c r="G445" s="26">
        <f>G446+G447+G448+G449</f>
        <v>55518.400000000001</v>
      </c>
      <c r="H445" s="26">
        <f>H446+H447+H448+H449</f>
        <v>26900.300000000003</v>
      </c>
      <c r="I445" s="26">
        <f>I446+I447+I448+I449</f>
        <v>26900.300000000003</v>
      </c>
      <c r="J445" s="26">
        <v>0</v>
      </c>
      <c r="K445" s="25">
        <f t="shared" si="98"/>
        <v>48.452945329836602</v>
      </c>
      <c r="L445" s="25">
        <f t="shared" si="99"/>
        <v>48.452945329836602</v>
      </c>
    </row>
    <row r="446" spans="1:12">
      <c r="A446" s="116"/>
      <c r="B446" s="122"/>
      <c r="C446" s="128"/>
      <c r="D446" s="33" t="s">
        <v>11</v>
      </c>
      <c r="E446" s="26">
        <f>E461+E486+E491+E496+E511+E516+E531</f>
        <v>415</v>
      </c>
      <c r="F446" s="26">
        <f>F461+F486+F491+F496+F511+F516+F531</f>
        <v>55518.400000000001</v>
      </c>
      <c r="G446" s="26">
        <f t="shared" ref="G446:I446" si="101">G461+G486+G491+G496+G511+G516+G531</f>
        <v>55518.400000000001</v>
      </c>
      <c r="H446" s="26">
        <f t="shared" si="101"/>
        <v>26900.300000000003</v>
      </c>
      <c r="I446" s="26">
        <f t="shared" si="101"/>
        <v>26900.300000000003</v>
      </c>
      <c r="J446" s="26">
        <f>H446/E446*100</f>
        <v>6482.0000000000009</v>
      </c>
      <c r="K446" s="25">
        <f t="shared" si="98"/>
        <v>48.452945329836602</v>
      </c>
      <c r="L446" s="25">
        <f t="shared" si="99"/>
        <v>48.452945329836602</v>
      </c>
    </row>
    <row r="447" spans="1:12" ht="31.5">
      <c r="A447" s="116"/>
      <c r="B447" s="122"/>
      <c r="C447" s="128"/>
      <c r="D447" s="33" t="s">
        <v>13</v>
      </c>
      <c r="E447" s="26">
        <f t="shared" ref="E447:I449" si="102">E462+E487+E492+E497+E512+E517</f>
        <v>0</v>
      </c>
      <c r="F447" s="26">
        <f t="shared" si="102"/>
        <v>0</v>
      </c>
      <c r="G447" s="26">
        <f t="shared" si="102"/>
        <v>0</v>
      </c>
      <c r="H447" s="26">
        <f t="shared" si="102"/>
        <v>0</v>
      </c>
      <c r="I447" s="26">
        <f t="shared" si="102"/>
        <v>0</v>
      </c>
      <c r="J447" s="26">
        <v>0</v>
      </c>
      <c r="K447" s="25">
        <v>0</v>
      </c>
      <c r="L447" s="25">
        <v>0</v>
      </c>
    </row>
    <row r="448" spans="1:12">
      <c r="A448" s="116"/>
      <c r="B448" s="122"/>
      <c r="C448" s="128"/>
      <c r="D448" s="33" t="s">
        <v>15</v>
      </c>
      <c r="E448" s="26">
        <f t="shared" si="102"/>
        <v>0</v>
      </c>
      <c r="F448" s="26">
        <f t="shared" si="102"/>
        <v>0</v>
      </c>
      <c r="G448" s="26">
        <f t="shared" si="102"/>
        <v>0</v>
      </c>
      <c r="H448" s="26">
        <f t="shared" si="102"/>
        <v>0</v>
      </c>
      <c r="I448" s="26">
        <f t="shared" si="102"/>
        <v>0</v>
      </c>
      <c r="J448" s="26">
        <v>0</v>
      </c>
      <c r="K448" s="25">
        <v>0</v>
      </c>
      <c r="L448" s="25">
        <v>0</v>
      </c>
    </row>
    <row r="449" spans="1:12" ht="31.5">
      <c r="A449" s="116"/>
      <c r="B449" s="122"/>
      <c r="C449" s="129"/>
      <c r="D449" s="33" t="s">
        <v>19</v>
      </c>
      <c r="E449" s="26">
        <f t="shared" si="102"/>
        <v>0</v>
      </c>
      <c r="F449" s="26">
        <f t="shared" si="102"/>
        <v>0</v>
      </c>
      <c r="G449" s="26">
        <f t="shared" si="102"/>
        <v>0</v>
      </c>
      <c r="H449" s="26">
        <f t="shared" si="102"/>
        <v>0</v>
      </c>
      <c r="I449" s="26">
        <f t="shared" si="102"/>
        <v>0</v>
      </c>
      <c r="J449" s="26">
        <v>0</v>
      </c>
      <c r="K449" s="25">
        <v>0</v>
      </c>
      <c r="L449" s="25">
        <v>0</v>
      </c>
    </row>
    <row r="450" spans="1:12" ht="15.75" customHeight="1">
      <c r="A450" s="116"/>
      <c r="B450" s="122"/>
      <c r="C450" s="115" t="s">
        <v>130</v>
      </c>
      <c r="D450" s="33" t="s">
        <v>121</v>
      </c>
      <c r="E450" s="26">
        <f>E451+E452+E453+E454</f>
        <v>0</v>
      </c>
      <c r="F450" s="26">
        <f>F451+F452+F453+F454</f>
        <v>0</v>
      </c>
      <c r="G450" s="26">
        <f>G451+G452+G453+G454</f>
        <v>0</v>
      </c>
      <c r="H450" s="26">
        <f>H451+H452+H453+H454</f>
        <v>0</v>
      </c>
      <c r="I450" s="26">
        <f>I451+I452+I453+I454</f>
        <v>0</v>
      </c>
      <c r="J450" s="26">
        <v>0</v>
      </c>
      <c r="K450" s="25">
        <v>0</v>
      </c>
      <c r="L450" s="25">
        <v>0</v>
      </c>
    </row>
    <row r="451" spans="1:12">
      <c r="A451" s="116"/>
      <c r="B451" s="122"/>
      <c r="C451" s="116"/>
      <c r="D451" s="33" t="s">
        <v>11</v>
      </c>
      <c r="E451" s="26">
        <f>E501+E506</f>
        <v>0</v>
      </c>
      <c r="F451" s="26">
        <f>F501+F506</f>
        <v>0</v>
      </c>
      <c r="G451" s="26">
        <f>G501+G506</f>
        <v>0</v>
      </c>
      <c r="H451" s="26">
        <f>H501+H506</f>
        <v>0</v>
      </c>
      <c r="I451" s="26">
        <f>I501+I506</f>
        <v>0</v>
      </c>
      <c r="J451" s="26">
        <v>0</v>
      </c>
      <c r="K451" s="25">
        <v>0</v>
      </c>
      <c r="L451" s="25">
        <v>0</v>
      </c>
    </row>
    <row r="452" spans="1:12">
      <c r="A452" s="116"/>
      <c r="B452" s="122"/>
      <c r="C452" s="116"/>
      <c r="D452" s="33" t="s">
        <v>122</v>
      </c>
      <c r="E452" s="26">
        <f t="shared" ref="E452:I454" si="103">E502+E507</f>
        <v>0</v>
      </c>
      <c r="F452" s="26">
        <f t="shared" si="103"/>
        <v>0</v>
      </c>
      <c r="G452" s="26">
        <f t="shared" si="103"/>
        <v>0</v>
      </c>
      <c r="H452" s="26">
        <f t="shared" si="103"/>
        <v>0</v>
      </c>
      <c r="I452" s="26">
        <f t="shared" si="103"/>
        <v>0</v>
      </c>
      <c r="J452" s="26">
        <v>0</v>
      </c>
      <c r="K452" s="25">
        <v>0</v>
      </c>
      <c r="L452" s="25">
        <v>0</v>
      </c>
    </row>
    <row r="453" spans="1:12">
      <c r="A453" s="116"/>
      <c r="B453" s="122"/>
      <c r="C453" s="116"/>
      <c r="D453" s="33" t="s">
        <v>209</v>
      </c>
      <c r="E453" s="26">
        <f t="shared" si="103"/>
        <v>0</v>
      </c>
      <c r="F453" s="26">
        <f t="shared" si="103"/>
        <v>0</v>
      </c>
      <c r="G453" s="26">
        <f t="shared" si="103"/>
        <v>0</v>
      </c>
      <c r="H453" s="26">
        <f t="shared" si="103"/>
        <v>0</v>
      </c>
      <c r="I453" s="26">
        <f t="shared" si="103"/>
        <v>0</v>
      </c>
      <c r="J453" s="26">
        <v>0</v>
      </c>
      <c r="K453" s="25">
        <v>0</v>
      </c>
      <c r="L453" s="25">
        <v>0</v>
      </c>
    </row>
    <row r="454" spans="1:12" ht="31.5">
      <c r="A454" s="116"/>
      <c r="B454" s="122"/>
      <c r="C454" s="117"/>
      <c r="D454" s="33" t="s">
        <v>19</v>
      </c>
      <c r="E454" s="26">
        <f t="shared" si="103"/>
        <v>0</v>
      </c>
      <c r="F454" s="26">
        <f t="shared" si="103"/>
        <v>0</v>
      </c>
      <c r="G454" s="26">
        <f t="shared" si="103"/>
        <v>0</v>
      </c>
      <c r="H454" s="26">
        <f t="shared" si="103"/>
        <v>0</v>
      </c>
      <c r="I454" s="26">
        <f t="shared" si="103"/>
        <v>0</v>
      </c>
      <c r="J454" s="26">
        <v>0</v>
      </c>
      <c r="K454" s="25">
        <v>0</v>
      </c>
      <c r="L454" s="25">
        <v>0</v>
      </c>
    </row>
    <row r="455" spans="1:12" ht="15.75" customHeight="1">
      <c r="A455" s="116"/>
      <c r="B455" s="122"/>
      <c r="C455" s="115" t="s">
        <v>193</v>
      </c>
      <c r="D455" s="33" t="s">
        <v>121</v>
      </c>
      <c r="E455" s="26">
        <f>E456+E457+E458+E459</f>
        <v>0</v>
      </c>
      <c r="F455" s="26">
        <f>F456+F457+F458+F459</f>
        <v>0</v>
      </c>
      <c r="G455" s="26">
        <f>G456+G457+G458+G459</f>
        <v>0</v>
      </c>
      <c r="H455" s="26">
        <f>H456+H457+H458+H459</f>
        <v>0</v>
      </c>
      <c r="I455" s="26">
        <f>I456+I457+I458+I459</f>
        <v>0</v>
      </c>
      <c r="J455" s="26">
        <v>0</v>
      </c>
      <c r="K455" s="25">
        <v>0</v>
      </c>
      <c r="L455" s="25">
        <v>0</v>
      </c>
    </row>
    <row r="456" spans="1:12">
      <c r="A456" s="116"/>
      <c r="B456" s="122"/>
      <c r="C456" s="116"/>
      <c r="D456" s="33" t="s">
        <v>11</v>
      </c>
      <c r="E456" s="26">
        <f>E521+E526</f>
        <v>0</v>
      </c>
      <c r="F456" s="26">
        <f>F521+F526</f>
        <v>0</v>
      </c>
      <c r="G456" s="26">
        <f>G521+G526</f>
        <v>0</v>
      </c>
      <c r="H456" s="26">
        <f>H521+H526</f>
        <v>0</v>
      </c>
      <c r="I456" s="26">
        <f>I521+I526</f>
        <v>0</v>
      </c>
      <c r="J456" s="26">
        <v>0</v>
      </c>
      <c r="K456" s="25">
        <v>0</v>
      </c>
      <c r="L456" s="25">
        <v>0</v>
      </c>
    </row>
    <row r="457" spans="1:12">
      <c r="A457" s="116"/>
      <c r="B457" s="122"/>
      <c r="C457" s="116"/>
      <c r="D457" s="33" t="s">
        <v>122</v>
      </c>
      <c r="E457" s="26">
        <f t="shared" ref="E457:I459" si="104">E522+E527</f>
        <v>0</v>
      </c>
      <c r="F457" s="26">
        <f t="shared" si="104"/>
        <v>0</v>
      </c>
      <c r="G457" s="26">
        <f t="shared" si="104"/>
        <v>0</v>
      </c>
      <c r="H457" s="26">
        <f t="shared" si="104"/>
        <v>0</v>
      </c>
      <c r="I457" s="26">
        <f t="shared" si="104"/>
        <v>0</v>
      </c>
      <c r="J457" s="26">
        <v>0</v>
      </c>
      <c r="K457" s="25">
        <v>0</v>
      </c>
      <c r="L457" s="25">
        <v>0</v>
      </c>
    </row>
    <row r="458" spans="1:12">
      <c r="A458" s="116"/>
      <c r="B458" s="122"/>
      <c r="C458" s="116"/>
      <c r="D458" s="33" t="s">
        <v>209</v>
      </c>
      <c r="E458" s="26">
        <f t="shared" si="104"/>
        <v>0</v>
      </c>
      <c r="F458" s="26">
        <f t="shared" si="104"/>
        <v>0</v>
      </c>
      <c r="G458" s="26">
        <f t="shared" si="104"/>
        <v>0</v>
      </c>
      <c r="H458" s="26">
        <f t="shared" si="104"/>
        <v>0</v>
      </c>
      <c r="I458" s="26">
        <f t="shared" si="104"/>
        <v>0</v>
      </c>
      <c r="J458" s="26">
        <v>0</v>
      </c>
      <c r="K458" s="25">
        <v>0</v>
      </c>
      <c r="L458" s="25">
        <v>0</v>
      </c>
    </row>
    <row r="459" spans="1:12" ht="31.5">
      <c r="A459" s="117"/>
      <c r="B459" s="123"/>
      <c r="C459" s="117"/>
      <c r="D459" s="33" t="s">
        <v>19</v>
      </c>
      <c r="E459" s="26">
        <f t="shared" si="104"/>
        <v>0</v>
      </c>
      <c r="F459" s="26">
        <f t="shared" si="104"/>
        <v>0</v>
      </c>
      <c r="G459" s="26">
        <f t="shared" si="104"/>
        <v>0</v>
      </c>
      <c r="H459" s="26">
        <f t="shared" si="104"/>
        <v>0</v>
      </c>
      <c r="I459" s="26">
        <f t="shared" si="104"/>
        <v>0</v>
      </c>
      <c r="J459" s="26">
        <v>0</v>
      </c>
      <c r="K459" s="25">
        <v>0</v>
      </c>
      <c r="L459" s="25">
        <v>0</v>
      </c>
    </row>
    <row r="460" spans="1:12" ht="15.75" customHeight="1">
      <c r="A460" s="115"/>
      <c r="B460" s="118" t="s">
        <v>210</v>
      </c>
      <c r="C460" s="127" t="s">
        <v>124</v>
      </c>
      <c r="D460" s="33" t="s">
        <v>121</v>
      </c>
      <c r="E460" s="26">
        <f>E461+E462+E463+E464</f>
        <v>10</v>
      </c>
      <c r="F460" s="26">
        <f>F461+F462+F463+F464</f>
        <v>10</v>
      </c>
      <c r="G460" s="26">
        <f>G461+G462+G463+G464</f>
        <v>10</v>
      </c>
      <c r="H460" s="26">
        <f>H461+H462+H463+H464</f>
        <v>0</v>
      </c>
      <c r="I460" s="26">
        <f>I461+I462+I463+I464</f>
        <v>0</v>
      </c>
      <c r="J460" s="26">
        <f t="shared" si="97"/>
        <v>0</v>
      </c>
      <c r="K460" s="25">
        <f t="shared" si="98"/>
        <v>0</v>
      </c>
      <c r="L460" s="25">
        <f t="shared" si="99"/>
        <v>0</v>
      </c>
    </row>
    <row r="461" spans="1:12">
      <c r="A461" s="116"/>
      <c r="B461" s="119"/>
      <c r="C461" s="128"/>
      <c r="D461" s="33" t="s">
        <v>11</v>
      </c>
      <c r="E461" s="26">
        <v>10</v>
      </c>
      <c r="F461" s="26">
        <v>10</v>
      </c>
      <c r="G461" s="26">
        <v>10</v>
      </c>
      <c r="H461" s="26">
        <v>0</v>
      </c>
      <c r="I461" s="26">
        <v>0</v>
      </c>
      <c r="J461" s="26">
        <f>H461/E461*100</f>
        <v>0</v>
      </c>
      <c r="K461" s="25">
        <f t="shared" si="98"/>
        <v>0</v>
      </c>
      <c r="L461" s="25">
        <f t="shared" si="99"/>
        <v>0</v>
      </c>
    </row>
    <row r="462" spans="1:12">
      <c r="A462" s="116"/>
      <c r="B462" s="119"/>
      <c r="C462" s="128"/>
      <c r="D462" s="33" t="s">
        <v>122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5">
        <v>0</v>
      </c>
      <c r="L462" s="25">
        <v>0</v>
      </c>
    </row>
    <row r="463" spans="1:12">
      <c r="A463" s="116"/>
      <c r="B463" s="119"/>
      <c r="C463" s="128"/>
      <c r="D463" s="33" t="s">
        <v>209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5">
        <v>0</v>
      </c>
      <c r="L463" s="25">
        <v>0</v>
      </c>
    </row>
    <row r="464" spans="1:12" ht="31.5">
      <c r="A464" s="117"/>
      <c r="B464" s="120"/>
      <c r="C464" s="129"/>
      <c r="D464" s="33" t="s">
        <v>19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5">
        <v>0</v>
      </c>
      <c r="L464" s="25">
        <v>0</v>
      </c>
    </row>
    <row r="465" spans="1:12" ht="15.75" customHeight="1">
      <c r="A465" s="115"/>
      <c r="B465" s="118" t="s">
        <v>211</v>
      </c>
      <c r="C465" s="115" t="s">
        <v>208</v>
      </c>
      <c r="D465" s="33" t="s">
        <v>121</v>
      </c>
      <c r="E465" s="26">
        <f>E466+E467+E468+E469</f>
        <v>230</v>
      </c>
      <c r="F465" s="26">
        <f>F466+F467+F468+F469</f>
        <v>230</v>
      </c>
      <c r="G465" s="26">
        <f>G466+G467+G468+G469</f>
        <v>230</v>
      </c>
      <c r="H465" s="26">
        <f>H466+H467+H468+H469</f>
        <v>230</v>
      </c>
      <c r="I465" s="26">
        <f>I466+I467+I468+I469</f>
        <v>0</v>
      </c>
      <c r="J465" s="26">
        <f t="shared" si="97"/>
        <v>0</v>
      </c>
      <c r="K465" s="25">
        <f t="shared" si="98"/>
        <v>100</v>
      </c>
      <c r="L465" s="25">
        <f t="shared" si="99"/>
        <v>100</v>
      </c>
    </row>
    <row r="466" spans="1:12">
      <c r="A466" s="116"/>
      <c r="B466" s="119"/>
      <c r="C466" s="116"/>
      <c r="D466" s="33" t="s">
        <v>11</v>
      </c>
      <c r="E466" s="26">
        <v>230</v>
      </c>
      <c r="F466" s="26">
        <v>230</v>
      </c>
      <c r="G466" s="26">
        <v>230</v>
      </c>
      <c r="H466" s="26">
        <v>230</v>
      </c>
      <c r="I466" s="26">
        <v>0</v>
      </c>
      <c r="J466" s="26">
        <f>H466/E466*100</f>
        <v>100</v>
      </c>
      <c r="K466" s="25">
        <f t="shared" si="98"/>
        <v>100</v>
      </c>
      <c r="L466" s="25">
        <f t="shared" si="99"/>
        <v>100</v>
      </c>
    </row>
    <row r="467" spans="1:12">
      <c r="A467" s="116"/>
      <c r="B467" s="119"/>
      <c r="C467" s="116"/>
      <c r="D467" s="33" t="s">
        <v>122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5">
        <v>0</v>
      </c>
      <c r="L467" s="25">
        <v>0</v>
      </c>
    </row>
    <row r="468" spans="1:12">
      <c r="A468" s="116"/>
      <c r="B468" s="119"/>
      <c r="C468" s="116"/>
      <c r="D468" s="33" t="s">
        <v>209</v>
      </c>
      <c r="E468" s="26"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5">
        <v>0</v>
      </c>
      <c r="L468" s="25">
        <v>0</v>
      </c>
    </row>
    <row r="469" spans="1:12" ht="31.5">
      <c r="A469" s="117"/>
      <c r="B469" s="120"/>
      <c r="C469" s="117"/>
      <c r="D469" s="33" t="s">
        <v>19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5">
        <v>0</v>
      </c>
      <c r="L469" s="25">
        <v>0</v>
      </c>
    </row>
    <row r="470" spans="1:12" ht="15.75" customHeight="1">
      <c r="A470" s="115"/>
      <c r="B470" s="118" t="s">
        <v>212</v>
      </c>
      <c r="C470" s="115" t="s">
        <v>208</v>
      </c>
      <c r="D470" s="33" t="s">
        <v>121</v>
      </c>
      <c r="E470" s="26">
        <f>E471+E472+E473+E474</f>
        <v>40</v>
      </c>
      <c r="F470" s="26">
        <f>F471+F472+F473+F474</f>
        <v>40</v>
      </c>
      <c r="G470" s="26">
        <f>G471+G472+G473+G474</f>
        <v>40</v>
      </c>
      <c r="H470" s="26">
        <f>H471+H472+H473+H474</f>
        <v>0</v>
      </c>
      <c r="I470" s="26">
        <f>I471+I472+I473+I474</f>
        <v>0</v>
      </c>
      <c r="J470" s="26">
        <f t="shared" si="97"/>
        <v>0</v>
      </c>
      <c r="K470" s="25">
        <f t="shared" si="98"/>
        <v>0</v>
      </c>
      <c r="L470" s="25">
        <f t="shared" si="99"/>
        <v>0</v>
      </c>
    </row>
    <row r="471" spans="1:12">
      <c r="A471" s="116"/>
      <c r="B471" s="119"/>
      <c r="C471" s="116"/>
      <c r="D471" s="33" t="s">
        <v>11</v>
      </c>
      <c r="E471" s="26">
        <v>40</v>
      </c>
      <c r="F471" s="26">
        <v>40</v>
      </c>
      <c r="G471" s="26">
        <v>40</v>
      </c>
      <c r="H471" s="26">
        <v>0</v>
      </c>
      <c r="I471" s="26">
        <v>0</v>
      </c>
      <c r="J471" s="26">
        <f>H471/E471*100</f>
        <v>0</v>
      </c>
      <c r="K471" s="25">
        <f t="shared" si="98"/>
        <v>0</v>
      </c>
      <c r="L471" s="25">
        <f t="shared" si="99"/>
        <v>0</v>
      </c>
    </row>
    <row r="472" spans="1:12">
      <c r="A472" s="116"/>
      <c r="B472" s="119"/>
      <c r="C472" s="116"/>
      <c r="D472" s="33" t="s">
        <v>122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5">
        <v>0</v>
      </c>
      <c r="L472" s="25">
        <v>0</v>
      </c>
    </row>
    <row r="473" spans="1:12">
      <c r="A473" s="116"/>
      <c r="B473" s="119"/>
      <c r="C473" s="116"/>
      <c r="D473" s="33" t="s">
        <v>209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5">
        <v>0</v>
      </c>
      <c r="L473" s="25">
        <v>0</v>
      </c>
    </row>
    <row r="474" spans="1:12" ht="31.5">
      <c r="A474" s="117"/>
      <c r="B474" s="120"/>
      <c r="C474" s="117"/>
      <c r="D474" s="33" t="s">
        <v>19</v>
      </c>
      <c r="E474" s="26">
        <v>0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5">
        <v>0</v>
      </c>
      <c r="L474" s="25">
        <v>0</v>
      </c>
    </row>
    <row r="475" spans="1:12" ht="15.75" customHeight="1">
      <c r="A475" s="115"/>
      <c r="B475" s="118" t="s">
        <v>213</v>
      </c>
      <c r="C475" s="115" t="s">
        <v>208</v>
      </c>
      <c r="D475" s="33" t="s">
        <v>121</v>
      </c>
      <c r="E475" s="26">
        <f>E476+E477+E478+E479</f>
        <v>30</v>
      </c>
      <c r="F475" s="26">
        <f>F476+F477+F478+F479</f>
        <v>30</v>
      </c>
      <c r="G475" s="26">
        <f>G476+G477+G478+G479</f>
        <v>30</v>
      </c>
      <c r="H475" s="26">
        <f>H476+H477+H478+H479</f>
        <v>0</v>
      </c>
      <c r="I475" s="26">
        <f>I476+I477+I478+I479</f>
        <v>0</v>
      </c>
      <c r="J475" s="26">
        <f t="shared" si="97"/>
        <v>0</v>
      </c>
      <c r="K475" s="25">
        <f t="shared" si="98"/>
        <v>0</v>
      </c>
      <c r="L475" s="25">
        <f t="shared" si="99"/>
        <v>0</v>
      </c>
    </row>
    <row r="476" spans="1:12">
      <c r="A476" s="116"/>
      <c r="B476" s="119"/>
      <c r="C476" s="116"/>
      <c r="D476" s="33" t="s">
        <v>11</v>
      </c>
      <c r="E476" s="26">
        <v>30</v>
      </c>
      <c r="F476" s="26">
        <v>30</v>
      </c>
      <c r="G476" s="26">
        <v>30</v>
      </c>
      <c r="H476" s="26">
        <v>0</v>
      </c>
      <c r="I476" s="26">
        <v>0</v>
      </c>
      <c r="J476" s="26">
        <f>H476/E476*100</f>
        <v>0</v>
      </c>
      <c r="K476" s="25">
        <f t="shared" si="98"/>
        <v>0</v>
      </c>
      <c r="L476" s="25">
        <f t="shared" si="99"/>
        <v>0</v>
      </c>
    </row>
    <row r="477" spans="1:12">
      <c r="A477" s="116"/>
      <c r="B477" s="119"/>
      <c r="C477" s="116"/>
      <c r="D477" s="33" t="s">
        <v>122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5">
        <v>0</v>
      </c>
      <c r="L477" s="25">
        <v>0</v>
      </c>
    </row>
    <row r="478" spans="1:12">
      <c r="A478" s="116"/>
      <c r="B478" s="119"/>
      <c r="C478" s="116"/>
      <c r="D478" s="33" t="s">
        <v>209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5">
        <v>0</v>
      </c>
      <c r="L478" s="25">
        <v>0</v>
      </c>
    </row>
    <row r="479" spans="1:12" ht="31.5">
      <c r="A479" s="117"/>
      <c r="B479" s="120"/>
      <c r="C479" s="117"/>
      <c r="D479" s="33" t="s">
        <v>19</v>
      </c>
      <c r="E479" s="26">
        <v>0</v>
      </c>
      <c r="F479" s="26">
        <v>0</v>
      </c>
      <c r="G479" s="26">
        <v>0</v>
      </c>
      <c r="H479" s="26">
        <v>0</v>
      </c>
      <c r="I479" s="26">
        <v>0</v>
      </c>
      <c r="J479" s="26">
        <v>0</v>
      </c>
      <c r="K479" s="25">
        <v>0</v>
      </c>
      <c r="L479" s="25">
        <v>0</v>
      </c>
    </row>
    <row r="480" spans="1:12" ht="15.75" customHeight="1">
      <c r="A480" s="115"/>
      <c r="B480" s="118" t="s">
        <v>214</v>
      </c>
      <c r="C480" s="115" t="s">
        <v>208</v>
      </c>
      <c r="D480" s="33" t="s">
        <v>121</v>
      </c>
      <c r="E480" s="26">
        <f>E481+E482+E483+E484</f>
        <v>20</v>
      </c>
      <c r="F480" s="26">
        <f>F481+F482+F483+F484</f>
        <v>20</v>
      </c>
      <c r="G480" s="26">
        <f>G481+G482+G483+G484</f>
        <v>20</v>
      </c>
      <c r="H480" s="26">
        <f t="shared" ref="H480:I480" si="105">H481+H482+H483+H484</f>
        <v>20</v>
      </c>
      <c r="I480" s="26">
        <f t="shared" si="105"/>
        <v>0</v>
      </c>
      <c r="J480" s="26">
        <f t="shared" si="97"/>
        <v>0</v>
      </c>
      <c r="K480" s="25">
        <f t="shared" si="98"/>
        <v>100</v>
      </c>
      <c r="L480" s="25">
        <f t="shared" si="99"/>
        <v>100</v>
      </c>
    </row>
    <row r="481" spans="1:12">
      <c r="A481" s="116"/>
      <c r="B481" s="119"/>
      <c r="C481" s="116"/>
      <c r="D481" s="33" t="s">
        <v>11</v>
      </c>
      <c r="E481" s="26">
        <v>20</v>
      </c>
      <c r="F481" s="26">
        <v>20</v>
      </c>
      <c r="G481" s="26">
        <v>20</v>
      </c>
      <c r="H481" s="26">
        <v>20</v>
      </c>
      <c r="I481" s="26">
        <v>0</v>
      </c>
      <c r="J481" s="26">
        <f>H481/E481*100</f>
        <v>100</v>
      </c>
      <c r="K481" s="25">
        <f t="shared" si="98"/>
        <v>100</v>
      </c>
      <c r="L481" s="25">
        <f t="shared" si="99"/>
        <v>100</v>
      </c>
    </row>
    <row r="482" spans="1:12">
      <c r="A482" s="116"/>
      <c r="B482" s="119"/>
      <c r="C482" s="116"/>
      <c r="D482" s="33" t="s">
        <v>122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5">
        <v>0</v>
      </c>
      <c r="L482" s="25">
        <v>0</v>
      </c>
    </row>
    <row r="483" spans="1:12">
      <c r="A483" s="116"/>
      <c r="B483" s="119"/>
      <c r="C483" s="116"/>
      <c r="D483" s="33" t="s">
        <v>209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5">
        <v>0</v>
      </c>
      <c r="L483" s="25">
        <v>0</v>
      </c>
    </row>
    <row r="484" spans="1:12" ht="31.5">
      <c r="A484" s="117"/>
      <c r="B484" s="120"/>
      <c r="C484" s="117"/>
      <c r="D484" s="33" t="s">
        <v>19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25">
        <v>0</v>
      </c>
      <c r="L484" s="25">
        <v>0</v>
      </c>
    </row>
    <row r="485" spans="1:12" ht="15.75" customHeight="1">
      <c r="A485" s="115"/>
      <c r="B485" s="118" t="s">
        <v>215</v>
      </c>
      <c r="C485" s="127" t="s">
        <v>124</v>
      </c>
      <c r="D485" s="33" t="s">
        <v>121</v>
      </c>
      <c r="E485" s="26">
        <f>E486+E487+E488+E489</f>
        <v>0</v>
      </c>
      <c r="F485" s="26">
        <f>F486+F487+F488+F489</f>
        <v>0</v>
      </c>
      <c r="G485" s="26">
        <f>G486+G487+G488+G489</f>
        <v>0</v>
      </c>
      <c r="H485" s="26">
        <f>H486+H487+H488+H489</f>
        <v>0</v>
      </c>
      <c r="I485" s="26">
        <f>I486+I487+I488+I489</f>
        <v>0</v>
      </c>
      <c r="J485" s="26">
        <v>0</v>
      </c>
      <c r="K485" s="25">
        <v>0</v>
      </c>
      <c r="L485" s="25">
        <v>0</v>
      </c>
    </row>
    <row r="486" spans="1:12">
      <c r="A486" s="116"/>
      <c r="B486" s="119"/>
      <c r="C486" s="128"/>
      <c r="D486" s="33" t="s">
        <v>11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5">
        <v>0</v>
      </c>
      <c r="L486" s="25">
        <v>0</v>
      </c>
    </row>
    <row r="487" spans="1:12">
      <c r="A487" s="116"/>
      <c r="B487" s="119"/>
      <c r="C487" s="128"/>
      <c r="D487" s="33" t="s">
        <v>122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5">
        <v>0</v>
      </c>
      <c r="L487" s="25">
        <v>0</v>
      </c>
    </row>
    <row r="488" spans="1:12">
      <c r="A488" s="116"/>
      <c r="B488" s="119"/>
      <c r="C488" s="128"/>
      <c r="D488" s="33" t="s">
        <v>209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5">
        <v>0</v>
      </c>
      <c r="L488" s="25">
        <v>0</v>
      </c>
    </row>
    <row r="489" spans="1:12" ht="31.5">
      <c r="A489" s="117"/>
      <c r="B489" s="120"/>
      <c r="C489" s="129"/>
      <c r="D489" s="33" t="s">
        <v>19</v>
      </c>
      <c r="E489" s="26">
        <v>0</v>
      </c>
      <c r="F489" s="26">
        <v>0</v>
      </c>
      <c r="G489" s="26">
        <v>0</v>
      </c>
      <c r="H489" s="26">
        <v>0</v>
      </c>
      <c r="I489" s="26">
        <v>0</v>
      </c>
      <c r="J489" s="26">
        <v>0</v>
      </c>
      <c r="K489" s="25">
        <v>0</v>
      </c>
      <c r="L489" s="25">
        <v>0</v>
      </c>
    </row>
    <row r="490" spans="1:12" ht="15.75" customHeight="1">
      <c r="A490" s="115"/>
      <c r="B490" s="118" t="s">
        <v>216</v>
      </c>
      <c r="C490" s="127" t="s">
        <v>124</v>
      </c>
      <c r="D490" s="33" t="s">
        <v>121</v>
      </c>
      <c r="E490" s="26">
        <f>E491+E492+E493+E494</f>
        <v>230</v>
      </c>
      <c r="F490" s="26">
        <f>F491+F492+F493+F494</f>
        <v>230</v>
      </c>
      <c r="G490" s="26">
        <f>G491+G492+G493+G494</f>
        <v>230</v>
      </c>
      <c r="H490" s="26">
        <f>H491+H492+H493+H494</f>
        <v>217.6</v>
      </c>
      <c r="I490" s="26">
        <f>I491+I492+I493+I494</f>
        <v>217.6</v>
      </c>
      <c r="J490" s="26">
        <f t="shared" si="97"/>
        <v>94.608695652173907</v>
      </c>
      <c r="K490" s="25">
        <f t="shared" si="98"/>
        <v>94.608695652173907</v>
      </c>
      <c r="L490" s="25">
        <f t="shared" si="99"/>
        <v>94.608695652173907</v>
      </c>
    </row>
    <row r="491" spans="1:12">
      <c r="A491" s="116"/>
      <c r="B491" s="119"/>
      <c r="C491" s="128"/>
      <c r="D491" s="33" t="s">
        <v>11</v>
      </c>
      <c r="E491" s="26">
        <v>230</v>
      </c>
      <c r="F491" s="26">
        <v>230</v>
      </c>
      <c r="G491" s="26">
        <v>230</v>
      </c>
      <c r="H491" s="26">
        <v>217.6</v>
      </c>
      <c r="I491" s="26">
        <v>217.6</v>
      </c>
      <c r="J491" s="26">
        <f t="shared" si="97"/>
        <v>94.608695652173907</v>
      </c>
      <c r="K491" s="25">
        <f t="shared" si="98"/>
        <v>94.608695652173907</v>
      </c>
      <c r="L491" s="25">
        <f t="shared" si="99"/>
        <v>94.608695652173907</v>
      </c>
    </row>
    <row r="492" spans="1:12">
      <c r="A492" s="116"/>
      <c r="B492" s="119"/>
      <c r="C492" s="128"/>
      <c r="D492" s="33" t="s">
        <v>122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25">
        <v>0</v>
      </c>
      <c r="L492" s="25">
        <v>0</v>
      </c>
    </row>
    <row r="493" spans="1:12">
      <c r="A493" s="116"/>
      <c r="B493" s="119"/>
      <c r="C493" s="128"/>
      <c r="D493" s="33" t="s">
        <v>209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</row>
    <row r="494" spans="1:12" ht="31.5">
      <c r="A494" s="117"/>
      <c r="B494" s="120"/>
      <c r="C494" s="129"/>
      <c r="D494" s="33" t="s">
        <v>19</v>
      </c>
      <c r="E494" s="25">
        <v>0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</row>
    <row r="495" spans="1:12" ht="15.75" customHeight="1">
      <c r="A495" s="115"/>
      <c r="B495" s="118" t="s">
        <v>217</v>
      </c>
      <c r="C495" s="127" t="s">
        <v>124</v>
      </c>
      <c r="D495" s="33" t="s">
        <v>121</v>
      </c>
      <c r="E495" s="25">
        <f>E496+E497+E498+E499</f>
        <v>0</v>
      </c>
      <c r="F495" s="25">
        <f>F496+F497+F498+F499</f>
        <v>0</v>
      </c>
      <c r="G495" s="25">
        <f>G496+G497+G498+G499</f>
        <v>0</v>
      </c>
      <c r="H495" s="25">
        <f>H496+H497+H498+H499</f>
        <v>0</v>
      </c>
      <c r="I495" s="25">
        <f>I496+I497+I498+I499</f>
        <v>0</v>
      </c>
      <c r="J495" s="25">
        <v>0</v>
      </c>
      <c r="K495" s="25">
        <v>0</v>
      </c>
      <c r="L495" s="25">
        <v>0</v>
      </c>
    </row>
    <row r="496" spans="1:12">
      <c r="A496" s="116"/>
      <c r="B496" s="119"/>
      <c r="C496" s="128"/>
      <c r="D496" s="33" t="s">
        <v>11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</row>
    <row r="497" spans="1:12">
      <c r="A497" s="116"/>
      <c r="B497" s="119"/>
      <c r="C497" s="128"/>
      <c r="D497" s="33" t="s">
        <v>122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</row>
    <row r="498" spans="1:12">
      <c r="A498" s="116"/>
      <c r="B498" s="119"/>
      <c r="C498" s="128"/>
      <c r="D498" s="33" t="s">
        <v>209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</row>
    <row r="499" spans="1:12" ht="31.5">
      <c r="A499" s="117"/>
      <c r="B499" s="120"/>
      <c r="C499" s="129"/>
      <c r="D499" s="33" t="s">
        <v>19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</row>
    <row r="500" spans="1:12" ht="15.75" customHeight="1">
      <c r="A500" s="115"/>
      <c r="B500" s="118" t="s">
        <v>218</v>
      </c>
      <c r="C500" s="115" t="s">
        <v>130</v>
      </c>
      <c r="D500" s="33" t="s">
        <v>121</v>
      </c>
      <c r="E500" s="25">
        <f>E501+E502+E503+E504</f>
        <v>0</v>
      </c>
      <c r="F500" s="25">
        <f>F501+F502+F503+F504</f>
        <v>0</v>
      </c>
      <c r="G500" s="25">
        <f>G501+G502+G503+G504</f>
        <v>0</v>
      </c>
      <c r="H500" s="25">
        <f>H501+H502+H503+H504</f>
        <v>0</v>
      </c>
      <c r="I500" s="25">
        <f>I501+I502+I503+I504</f>
        <v>0</v>
      </c>
      <c r="J500" s="25">
        <v>0</v>
      </c>
      <c r="K500" s="25">
        <v>0</v>
      </c>
      <c r="L500" s="25">
        <v>0</v>
      </c>
    </row>
    <row r="501" spans="1:12">
      <c r="A501" s="116"/>
      <c r="B501" s="119"/>
      <c r="C501" s="116"/>
      <c r="D501" s="33" t="s">
        <v>11</v>
      </c>
      <c r="E501" s="25">
        <v>0</v>
      </c>
      <c r="F501" s="25">
        <v>0</v>
      </c>
      <c r="G501" s="25">
        <f>340-340</f>
        <v>0</v>
      </c>
      <c r="H501" s="25">
        <f>340-340</f>
        <v>0</v>
      </c>
      <c r="I501" s="25">
        <f>340-340</f>
        <v>0</v>
      </c>
      <c r="J501" s="25">
        <v>0</v>
      </c>
      <c r="K501" s="25">
        <v>0</v>
      </c>
      <c r="L501" s="25">
        <v>0</v>
      </c>
    </row>
    <row r="502" spans="1:12">
      <c r="A502" s="116"/>
      <c r="B502" s="119"/>
      <c r="C502" s="116"/>
      <c r="D502" s="33" t="s">
        <v>122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</row>
    <row r="503" spans="1:12">
      <c r="A503" s="116"/>
      <c r="B503" s="119"/>
      <c r="C503" s="116"/>
      <c r="D503" s="33" t="s">
        <v>209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</row>
    <row r="504" spans="1:12" ht="31.5">
      <c r="A504" s="117"/>
      <c r="B504" s="120"/>
      <c r="C504" s="117"/>
      <c r="D504" s="33" t="s">
        <v>19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</row>
    <row r="505" spans="1:12" ht="15.75" customHeight="1">
      <c r="A505" s="115"/>
      <c r="B505" s="118" t="s">
        <v>219</v>
      </c>
      <c r="C505" s="115" t="s">
        <v>130</v>
      </c>
      <c r="D505" s="33" t="s">
        <v>121</v>
      </c>
      <c r="E505" s="25">
        <f>E506+E507+E508+E509</f>
        <v>0</v>
      </c>
      <c r="F505" s="25">
        <f>F506+F507+F508+F509</f>
        <v>0</v>
      </c>
      <c r="G505" s="25">
        <f>G506+G507+G508+G509</f>
        <v>0</v>
      </c>
      <c r="H505" s="25">
        <f>H506+H507+H508+H509</f>
        <v>0</v>
      </c>
      <c r="I505" s="25">
        <f>I506+I507+I508+I509</f>
        <v>0</v>
      </c>
      <c r="J505" s="25">
        <v>0</v>
      </c>
      <c r="K505" s="25">
        <v>0</v>
      </c>
      <c r="L505" s="25">
        <v>0</v>
      </c>
    </row>
    <row r="506" spans="1:12">
      <c r="A506" s="116"/>
      <c r="B506" s="119"/>
      <c r="C506" s="116"/>
      <c r="D506" s="33" t="s">
        <v>11</v>
      </c>
      <c r="E506" s="25">
        <v>0</v>
      </c>
      <c r="F506" s="25">
        <v>0</v>
      </c>
      <c r="G506" s="25">
        <f>170-170</f>
        <v>0</v>
      </c>
      <c r="H506" s="25">
        <f>170-170</f>
        <v>0</v>
      </c>
      <c r="I506" s="25">
        <f>170-170</f>
        <v>0</v>
      </c>
      <c r="J506" s="25">
        <v>0</v>
      </c>
      <c r="K506" s="25">
        <v>0</v>
      </c>
      <c r="L506" s="25">
        <v>0</v>
      </c>
    </row>
    <row r="507" spans="1:12">
      <c r="A507" s="116"/>
      <c r="B507" s="119"/>
      <c r="C507" s="116"/>
      <c r="D507" s="33" t="s">
        <v>122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</row>
    <row r="508" spans="1:12">
      <c r="A508" s="116"/>
      <c r="B508" s="119"/>
      <c r="C508" s="116"/>
      <c r="D508" s="33" t="s">
        <v>209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</row>
    <row r="509" spans="1:12" ht="31.5">
      <c r="A509" s="117"/>
      <c r="B509" s="120"/>
      <c r="C509" s="117"/>
      <c r="D509" s="33" t="s">
        <v>19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5">
        <v>0</v>
      </c>
      <c r="L509" s="25">
        <v>0</v>
      </c>
    </row>
    <row r="510" spans="1:12" ht="15.75" customHeight="1">
      <c r="A510" s="115"/>
      <c r="B510" s="118" t="s">
        <v>220</v>
      </c>
      <c r="C510" s="127" t="s">
        <v>124</v>
      </c>
      <c r="D510" s="33" t="s">
        <v>121</v>
      </c>
      <c r="E510" s="26">
        <f>E511+E512+E513+E514</f>
        <v>15</v>
      </c>
      <c r="F510" s="26">
        <f>F511+F512+F513+F514</f>
        <v>15</v>
      </c>
      <c r="G510" s="26">
        <f>G511+G512+G513+G514</f>
        <v>15</v>
      </c>
      <c r="H510" s="26">
        <f>H511+H512+H513+H514</f>
        <v>0</v>
      </c>
      <c r="I510" s="26">
        <f>I511+I512+I513+I514</f>
        <v>0</v>
      </c>
      <c r="J510" s="26">
        <f t="shared" ref="J510:J536" si="106">I510/E510*100</f>
        <v>0</v>
      </c>
      <c r="K510" s="25">
        <f t="shared" ref="K510:K536" si="107">H510/F510*100</f>
        <v>0</v>
      </c>
      <c r="L510" s="25">
        <f t="shared" ref="L510:L536" si="108">H510/G510*100</f>
        <v>0</v>
      </c>
    </row>
    <row r="511" spans="1:12">
      <c r="A511" s="116"/>
      <c r="B511" s="119"/>
      <c r="C511" s="128"/>
      <c r="D511" s="33" t="s">
        <v>11</v>
      </c>
      <c r="E511" s="26">
        <v>15</v>
      </c>
      <c r="F511" s="26">
        <v>15</v>
      </c>
      <c r="G511" s="26">
        <v>15</v>
      </c>
      <c r="H511" s="26">
        <v>0</v>
      </c>
      <c r="I511" s="26">
        <v>0</v>
      </c>
      <c r="J511" s="26">
        <f t="shared" si="106"/>
        <v>0</v>
      </c>
      <c r="K511" s="25">
        <f t="shared" si="107"/>
        <v>0</v>
      </c>
      <c r="L511" s="25">
        <f t="shared" si="108"/>
        <v>0</v>
      </c>
    </row>
    <row r="512" spans="1:12">
      <c r="A512" s="116"/>
      <c r="B512" s="119"/>
      <c r="C512" s="128"/>
      <c r="D512" s="33" t="s">
        <v>122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5">
        <v>0</v>
      </c>
      <c r="L512" s="25">
        <v>0</v>
      </c>
    </row>
    <row r="513" spans="1:12">
      <c r="A513" s="116"/>
      <c r="B513" s="119"/>
      <c r="C513" s="128"/>
      <c r="D513" s="33" t="s">
        <v>209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5">
        <v>0</v>
      </c>
      <c r="L513" s="25">
        <v>0</v>
      </c>
    </row>
    <row r="514" spans="1:12" ht="31.5">
      <c r="A514" s="117"/>
      <c r="B514" s="120"/>
      <c r="C514" s="129"/>
      <c r="D514" s="33" t="s">
        <v>19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5">
        <v>0</v>
      </c>
      <c r="L514" s="25">
        <v>0</v>
      </c>
    </row>
    <row r="515" spans="1:12" ht="15.75" customHeight="1">
      <c r="A515" s="115"/>
      <c r="B515" s="118" t="s">
        <v>221</v>
      </c>
      <c r="C515" s="127" t="s">
        <v>124</v>
      </c>
      <c r="D515" s="33" t="s">
        <v>121</v>
      </c>
      <c r="E515" s="26">
        <f>E516+E517+E518+E519</f>
        <v>160</v>
      </c>
      <c r="F515" s="26">
        <f>F516+F517+F518+F519</f>
        <v>160</v>
      </c>
      <c r="G515" s="26">
        <f>G516+G517+G518+G519</f>
        <v>160</v>
      </c>
      <c r="H515" s="26">
        <f>H516+H517+H518+H519</f>
        <v>109.8</v>
      </c>
      <c r="I515" s="26">
        <f>I516+I517+I518+I519</f>
        <v>109.8</v>
      </c>
      <c r="J515" s="26">
        <f t="shared" si="106"/>
        <v>68.625</v>
      </c>
      <c r="K515" s="25">
        <f t="shared" si="107"/>
        <v>68.625</v>
      </c>
      <c r="L515" s="25">
        <f t="shared" si="108"/>
        <v>68.625</v>
      </c>
    </row>
    <row r="516" spans="1:12">
      <c r="A516" s="116"/>
      <c r="B516" s="119"/>
      <c r="C516" s="128"/>
      <c r="D516" s="33" t="s">
        <v>11</v>
      </c>
      <c r="E516" s="26">
        <v>160</v>
      </c>
      <c r="F516" s="26">
        <v>160</v>
      </c>
      <c r="G516" s="26">
        <v>160</v>
      </c>
      <c r="H516" s="26">
        <v>109.8</v>
      </c>
      <c r="I516" s="26">
        <v>109.8</v>
      </c>
      <c r="J516" s="26">
        <f t="shared" si="106"/>
        <v>68.625</v>
      </c>
      <c r="K516" s="25">
        <f t="shared" si="107"/>
        <v>68.625</v>
      </c>
      <c r="L516" s="25">
        <f t="shared" si="108"/>
        <v>68.625</v>
      </c>
    </row>
    <row r="517" spans="1:12">
      <c r="A517" s="116"/>
      <c r="B517" s="119"/>
      <c r="C517" s="128"/>
      <c r="D517" s="33" t="s">
        <v>122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5">
        <v>0</v>
      </c>
      <c r="L517" s="25">
        <v>0</v>
      </c>
    </row>
    <row r="518" spans="1:12">
      <c r="A518" s="116"/>
      <c r="B518" s="119"/>
      <c r="C518" s="128"/>
      <c r="D518" s="33" t="s">
        <v>209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5">
        <v>0</v>
      </c>
      <c r="L518" s="25">
        <v>0</v>
      </c>
    </row>
    <row r="519" spans="1:12" ht="31.5">
      <c r="A519" s="117"/>
      <c r="B519" s="120"/>
      <c r="C519" s="129"/>
      <c r="D519" s="33" t="s">
        <v>19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5">
        <v>0</v>
      </c>
      <c r="L519" s="25">
        <v>0</v>
      </c>
    </row>
    <row r="520" spans="1:12" ht="15.75" customHeight="1">
      <c r="A520" s="115"/>
      <c r="B520" s="118" t="s">
        <v>222</v>
      </c>
      <c r="C520" s="115" t="s">
        <v>136</v>
      </c>
      <c r="D520" s="33" t="s">
        <v>121</v>
      </c>
      <c r="E520" s="26">
        <f>E521+E522+E523+E524</f>
        <v>0</v>
      </c>
      <c r="F520" s="26">
        <f>F521+F522+F523+F524</f>
        <v>0</v>
      </c>
      <c r="G520" s="26">
        <f>G521+G522+G523+G524</f>
        <v>0</v>
      </c>
      <c r="H520" s="26">
        <f>H521+H522+H523+H524</f>
        <v>0</v>
      </c>
      <c r="I520" s="26">
        <f>I521+I522+I523+I524</f>
        <v>0</v>
      </c>
      <c r="J520" s="26">
        <v>0</v>
      </c>
      <c r="K520" s="25">
        <v>0</v>
      </c>
      <c r="L520" s="25">
        <v>0</v>
      </c>
    </row>
    <row r="521" spans="1:12">
      <c r="A521" s="116"/>
      <c r="B521" s="119"/>
      <c r="C521" s="116"/>
      <c r="D521" s="33" t="s">
        <v>11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5">
        <v>0</v>
      </c>
      <c r="L521" s="25">
        <v>0</v>
      </c>
    </row>
    <row r="522" spans="1:12">
      <c r="A522" s="116"/>
      <c r="B522" s="119"/>
      <c r="C522" s="116"/>
      <c r="D522" s="33" t="s">
        <v>122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5">
        <v>0</v>
      </c>
      <c r="L522" s="25">
        <v>0</v>
      </c>
    </row>
    <row r="523" spans="1:12">
      <c r="A523" s="116"/>
      <c r="B523" s="119"/>
      <c r="C523" s="116"/>
      <c r="D523" s="33" t="s">
        <v>209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5">
        <v>0</v>
      </c>
      <c r="L523" s="25">
        <v>0</v>
      </c>
    </row>
    <row r="524" spans="1:12" ht="31.5">
      <c r="A524" s="117"/>
      <c r="B524" s="120"/>
      <c r="C524" s="117"/>
      <c r="D524" s="33" t="s">
        <v>19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5">
        <v>0</v>
      </c>
      <c r="L524" s="25">
        <v>0</v>
      </c>
    </row>
    <row r="525" spans="1:12" ht="15.75" customHeight="1">
      <c r="A525" s="115"/>
      <c r="B525" s="118" t="s">
        <v>223</v>
      </c>
      <c r="C525" s="115" t="s">
        <v>193</v>
      </c>
      <c r="D525" s="33" t="s">
        <v>121</v>
      </c>
      <c r="E525" s="26">
        <f>E526+E527+E528+E529</f>
        <v>0</v>
      </c>
      <c r="F525" s="26">
        <f>F526+F527+F528+F529</f>
        <v>0</v>
      </c>
      <c r="G525" s="26">
        <f>G526+G527+G528+G529</f>
        <v>0</v>
      </c>
      <c r="H525" s="26">
        <f>H526+H527+H528+H529</f>
        <v>0</v>
      </c>
      <c r="I525" s="26">
        <f>I526+I527+I528+I529</f>
        <v>0</v>
      </c>
      <c r="J525" s="26">
        <v>0</v>
      </c>
      <c r="K525" s="25">
        <v>0</v>
      </c>
      <c r="L525" s="25">
        <v>0</v>
      </c>
    </row>
    <row r="526" spans="1:12">
      <c r="A526" s="116"/>
      <c r="B526" s="119"/>
      <c r="C526" s="116"/>
      <c r="D526" s="33" t="s">
        <v>11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5">
        <v>0</v>
      </c>
      <c r="L526" s="25">
        <v>0</v>
      </c>
    </row>
    <row r="527" spans="1:12">
      <c r="A527" s="116"/>
      <c r="B527" s="119"/>
      <c r="C527" s="116"/>
      <c r="D527" s="33" t="s">
        <v>122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  <c r="J527" s="26">
        <v>0</v>
      </c>
      <c r="K527" s="25">
        <v>0</v>
      </c>
      <c r="L527" s="25">
        <v>0</v>
      </c>
    </row>
    <row r="528" spans="1:12">
      <c r="A528" s="116"/>
      <c r="B528" s="119"/>
      <c r="C528" s="116"/>
      <c r="D528" s="33" t="s">
        <v>209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5">
        <v>0</v>
      </c>
      <c r="L528" s="25">
        <v>0</v>
      </c>
    </row>
    <row r="529" spans="1:12" ht="31.5">
      <c r="A529" s="117"/>
      <c r="B529" s="120"/>
      <c r="C529" s="117"/>
      <c r="D529" s="33" t="s">
        <v>19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5">
        <v>0</v>
      </c>
      <c r="L529" s="25">
        <v>0</v>
      </c>
    </row>
    <row r="530" spans="1:12" ht="15.75" customHeight="1">
      <c r="A530" s="115"/>
      <c r="B530" s="118" t="s">
        <v>224</v>
      </c>
      <c r="C530" s="115" t="s">
        <v>124</v>
      </c>
      <c r="D530" s="33" t="s">
        <v>121</v>
      </c>
      <c r="E530" s="26">
        <f>E531+E532+E533+E534</f>
        <v>0</v>
      </c>
      <c r="F530" s="26">
        <f>F531+F532+F533+F534</f>
        <v>55103.4</v>
      </c>
      <c r="G530" s="26">
        <f>G531+G532+G533+G534</f>
        <v>55103.4</v>
      </c>
      <c r="H530" s="26">
        <f>H531+H532+H533+H534</f>
        <v>26572.9</v>
      </c>
      <c r="I530" s="26">
        <f>I531+I532+I533+I534</f>
        <v>26572.9</v>
      </c>
      <c r="J530" s="26" t="e">
        <f>H530/E530:E531*100</f>
        <v>#DIV/0!</v>
      </c>
      <c r="K530" s="25">
        <f>H530/F530*100</f>
        <v>48.223703074583419</v>
      </c>
      <c r="L530" s="25">
        <f>H530/G530*100</f>
        <v>48.223703074583419</v>
      </c>
    </row>
    <row r="531" spans="1:12">
      <c r="A531" s="116"/>
      <c r="B531" s="119"/>
      <c r="C531" s="116"/>
      <c r="D531" s="33" t="s">
        <v>11</v>
      </c>
      <c r="E531" s="26">
        <v>0</v>
      </c>
      <c r="F531" s="26">
        <v>55103.4</v>
      </c>
      <c r="G531" s="26">
        <v>55103.4</v>
      </c>
      <c r="H531" s="26">
        <v>26572.9</v>
      </c>
      <c r="I531" s="26">
        <v>26572.9</v>
      </c>
      <c r="J531" s="26" t="e">
        <f>H531/E531*100</f>
        <v>#DIV/0!</v>
      </c>
      <c r="K531" s="25">
        <f t="shared" ref="K531" si="109">I531/F531*100</f>
        <v>48.223703074583419</v>
      </c>
      <c r="L531" s="25">
        <f>H531/G531*100</f>
        <v>48.223703074583419</v>
      </c>
    </row>
    <row r="532" spans="1:12">
      <c r="A532" s="116"/>
      <c r="B532" s="119"/>
      <c r="C532" s="116"/>
      <c r="D532" s="33" t="s">
        <v>122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5">
        <v>0</v>
      </c>
      <c r="L532" s="25">
        <v>0</v>
      </c>
    </row>
    <row r="533" spans="1:12">
      <c r="A533" s="116"/>
      <c r="B533" s="119"/>
      <c r="C533" s="116"/>
      <c r="D533" s="33" t="s">
        <v>209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5">
        <v>0</v>
      </c>
      <c r="L533" s="25">
        <v>0</v>
      </c>
    </row>
    <row r="534" spans="1:12" ht="66" customHeight="1">
      <c r="A534" s="117"/>
      <c r="B534" s="120"/>
      <c r="C534" s="117"/>
      <c r="D534" s="33" t="s">
        <v>19</v>
      </c>
      <c r="E534" s="26">
        <v>0</v>
      </c>
      <c r="F534" s="26">
        <v>0</v>
      </c>
      <c r="G534" s="26">
        <v>0</v>
      </c>
      <c r="H534" s="26">
        <v>0</v>
      </c>
      <c r="I534" s="26">
        <v>0</v>
      </c>
      <c r="J534" s="25">
        <v>0</v>
      </c>
      <c r="K534" s="25">
        <v>0</v>
      </c>
      <c r="L534" s="25">
        <v>0</v>
      </c>
    </row>
    <row r="535" spans="1:12" ht="15.75" customHeight="1">
      <c r="A535" s="115"/>
      <c r="B535" s="121" t="s">
        <v>225</v>
      </c>
      <c r="C535" s="115" t="s">
        <v>226</v>
      </c>
      <c r="D535" s="33" t="s">
        <v>121</v>
      </c>
      <c r="E535" s="26">
        <f>E536+E537+E538+E539</f>
        <v>25</v>
      </c>
      <c r="F535" s="26">
        <f>F536+F537+F538+F539</f>
        <v>25</v>
      </c>
      <c r="G535" s="26">
        <f>G536+G537+G538+G539</f>
        <v>25</v>
      </c>
      <c r="H535" s="26">
        <f>H536+H537+H538+H539</f>
        <v>25</v>
      </c>
      <c r="I535" s="26">
        <f>I536+I537+I538+I539</f>
        <v>25</v>
      </c>
      <c r="J535" s="25">
        <f t="shared" si="106"/>
        <v>100</v>
      </c>
      <c r="K535" s="25">
        <f t="shared" si="107"/>
        <v>100</v>
      </c>
      <c r="L535" s="25">
        <f t="shared" si="108"/>
        <v>100</v>
      </c>
    </row>
    <row r="536" spans="1:12">
      <c r="A536" s="116"/>
      <c r="B536" s="122"/>
      <c r="C536" s="116"/>
      <c r="D536" s="33" t="s">
        <v>11</v>
      </c>
      <c r="E536" s="26">
        <f t="shared" ref="E536:I539" si="110">E542</f>
        <v>25</v>
      </c>
      <c r="F536" s="26">
        <f t="shared" si="110"/>
        <v>25</v>
      </c>
      <c r="G536" s="26">
        <f t="shared" si="110"/>
        <v>25</v>
      </c>
      <c r="H536" s="26">
        <f t="shared" si="110"/>
        <v>25</v>
      </c>
      <c r="I536" s="26">
        <f t="shared" si="110"/>
        <v>25</v>
      </c>
      <c r="J536" s="25">
        <f t="shared" si="106"/>
        <v>100</v>
      </c>
      <c r="K536" s="25">
        <f t="shared" si="107"/>
        <v>100</v>
      </c>
      <c r="L536" s="25">
        <f t="shared" si="108"/>
        <v>100</v>
      </c>
    </row>
    <row r="537" spans="1:12" ht="31.5">
      <c r="A537" s="116"/>
      <c r="B537" s="122"/>
      <c r="C537" s="116"/>
      <c r="D537" s="33" t="s">
        <v>13</v>
      </c>
      <c r="E537" s="26">
        <f t="shared" si="110"/>
        <v>0</v>
      </c>
      <c r="F537" s="26">
        <f t="shared" si="110"/>
        <v>0</v>
      </c>
      <c r="G537" s="26">
        <f t="shared" si="110"/>
        <v>0</v>
      </c>
      <c r="H537" s="26">
        <f t="shared" si="110"/>
        <v>0</v>
      </c>
      <c r="I537" s="26">
        <f t="shared" si="110"/>
        <v>0</v>
      </c>
      <c r="J537" s="25">
        <v>0</v>
      </c>
      <c r="K537" s="25">
        <v>0</v>
      </c>
      <c r="L537" s="25">
        <v>0</v>
      </c>
    </row>
    <row r="538" spans="1:12">
      <c r="A538" s="116"/>
      <c r="B538" s="122"/>
      <c r="C538" s="116"/>
      <c r="D538" s="33" t="s">
        <v>15</v>
      </c>
      <c r="E538" s="26">
        <f t="shared" si="110"/>
        <v>0</v>
      </c>
      <c r="F538" s="26">
        <f t="shared" si="110"/>
        <v>0</v>
      </c>
      <c r="G538" s="26">
        <f t="shared" si="110"/>
        <v>0</v>
      </c>
      <c r="H538" s="26">
        <f t="shared" si="110"/>
        <v>0</v>
      </c>
      <c r="I538" s="26">
        <f t="shared" si="110"/>
        <v>0</v>
      </c>
      <c r="J538" s="25">
        <v>0</v>
      </c>
      <c r="K538" s="25">
        <v>0</v>
      </c>
      <c r="L538" s="25">
        <v>0</v>
      </c>
    </row>
    <row r="539" spans="1:12" ht="31.5">
      <c r="A539" s="116"/>
      <c r="B539" s="122"/>
      <c r="C539" s="117"/>
      <c r="D539" s="33" t="s">
        <v>19</v>
      </c>
      <c r="E539" s="25">
        <f t="shared" si="110"/>
        <v>0</v>
      </c>
      <c r="F539" s="25">
        <f t="shared" si="110"/>
        <v>0</v>
      </c>
      <c r="G539" s="25">
        <f t="shared" si="110"/>
        <v>0</v>
      </c>
      <c r="H539" s="25">
        <f t="shared" si="110"/>
        <v>0</v>
      </c>
      <c r="I539" s="25">
        <f t="shared" si="110"/>
        <v>0</v>
      </c>
      <c r="J539" s="25">
        <v>0</v>
      </c>
      <c r="K539" s="25">
        <v>0</v>
      </c>
      <c r="L539" s="25">
        <v>0</v>
      </c>
    </row>
    <row r="540" spans="1:12" ht="15.75" customHeight="1">
      <c r="A540" s="116"/>
      <c r="B540" s="122"/>
      <c r="C540" s="124" t="s">
        <v>17</v>
      </c>
      <c r="D540" s="125"/>
      <c r="E540" s="125"/>
      <c r="F540" s="125"/>
      <c r="G540" s="125"/>
      <c r="H540" s="125"/>
      <c r="I540" s="125"/>
      <c r="J540" s="125"/>
      <c r="K540" s="125"/>
      <c r="L540" s="126"/>
    </row>
    <row r="541" spans="1:12" ht="15.75" customHeight="1">
      <c r="A541" s="116"/>
      <c r="B541" s="122"/>
      <c r="C541" s="115" t="s">
        <v>124</v>
      </c>
      <c r="D541" s="33" t="s">
        <v>121</v>
      </c>
      <c r="E541" s="26">
        <f>E542+E543+E544+E545</f>
        <v>25</v>
      </c>
      <c r="F541" s="26">
        <f>F542+F543+F544+F545</f>
        <v>25</v>
      </c>
      <c r="G541" s="26">
        <f>G542+G543+G544+G545</f>
        <v>25</v>
      </c>
      <c r="H541" s="26">
        <f>H542+H543+H544+H545</f>
        <v>25</v>
      </c>
      <c r="I541" s="26">
        <f>I542+I543+I544+I545</f>
        <v>25</v>
      </c>
      <c r="J541" s="26">
        <f>I541/E541*100</f>
        <v>100</v>
      </c>
      <c r="K541" s="25">
        <f>H541/F541*100</f>
        <v>100</v>
      </c>
      <c r="L541" s="25">
        <f>H541/G541*100</f>
        <v>100</v>
      </c>
    </row>
    <row r="542" spans="1:12">
      <c r="A542" s="116"/>
      <c r="B542" s="122"/>
      <c r="C542" s="116"/>
      <c r="D542" s="33" t="s">
        <v>11</v>
      </c>
      <c r="E542" s="26">
        <f>E547+E552</f>
        <v>25</v>
      </c>
      <c r="F542" s="26">
        <f>F547+F552</f>
        <v>25</v>
      </c>
      <c r="G542" s="26">
        <f>G547+G552</f>
        <v>25</v>
      </c>
      <c r="H542" s="26">
        <f>H547+H552</f>
        <v>25</v>
      </c>
      <c r="I542" s="26">
        <f>I547+I552</f>
        <v>25</v>
      </c>
      <c r="J542" s="26">
        <f t="shared" ref="J542:J552" si="111">I542/E542*100</f>
        <v>100</v>
      </c>
      <c r="K542" s="25">
        <f t="shared" ref="K542:K552" si="112">H542/F542*100</f>
        <v>100</v>
      </c>
      <c r="L542" s="25">
        <f t="shared" ref="L542:L552" si="113">H542/G542*100</f>
        <v>100</v>
      </c>
    </row>
    <row r="543" spans="1:12" ht="31.5">
      <c r="A543" s="116"/>
      <c r="B543" s="122"/>
      <c r="C543" s="116"/>
      <c r="D543" s="33" t="s">
        <v>13</v>
      </c>
      <c r="E543" s="26">
        <f t="shared" ref="E543:I545" si="114">E548+E553</f>
        <v>0</v>
      </c>
      <c r="F543" s="26">
        <f t="shared" si="114"/>
        <v>0</v>
      </c>
      <c r="G543" s="26">
        <f t="shared" si="114"/>
        <v>0</v>
      </c>
      <c r="H543" s="26">
        <f t="shared" si="114"/>
        <v>0</v>
      </c>
      <c r="I543" s="26">
        <f t="shared" si="114"/>
        <v>0</v>
      </c>
      <c r="J543" s="26">
        <v>0</v>
      </c>
      <c r="K543" s="25">
        <v>0</v>
      </c>
      <c r="L543" s="25">
        <v>0</v>
      </c>
    </row>
    <row r="544" spans="1:12">
      <c r="A544" s="116"/>
      <c r="B544" s="122"/>
      <c r="C544" s="116"/>
      <c r="D544" s="33" t="s">
        <v>15</v>
      </c>
      <c r="E544" s="26">
        <f t="shared" si="114"/>
        <v>0</v>
      </c>
      <c r="F544" s="26">
        <f t="shared" si="114"/>
        <v>0</v>
      </c>
      <c r="G544" s="26">
        <f>G549+G554</f>
        <v>0</v>
      </c>
      <c r="H544" s="26">
        <f>H549+H554</f>
        <v>0</v>
      </c>
      <c r="I544" s="26">
        <f>I549+I554</f>
        <v>0</v>
      </c>
      <c r="J544" s="26">
        <v>0</v>
      </c>
      <c r="K544" s="25">
        <v>0</v>
      </c>
      <c r="L544" s="25">
        <v>0</v>
      </c>
    </row>
    <row r="545" spans="1:12" ht="31.5">
      <c r="A545" s="117"/>
      <c r="B545" s="123"/>
      <c r="C545" s="117"/>
      <c r="D545" s="33" t="s">
        <v>19</v>
      </c>
      <c r="E545" s="26">
        <f t="shared" si="114"/>
        <v>0</v>
      </c>
      <c r="F545" s="26">
        <f t="shared" si="114"/>
        <v>0</v>
      </c>
      <c r="G545" s="26">
        <f t="shared" si="114"/>
        <v>0</v>
      </c>
      <c r="H545" s="26">
        <f t="shared" si="114"/>
        <v>0</v>
      </c>
      <c r="I545" s="26">
        <f t="shared" si="114"/>
        <v>0</v>
      </c>
      <c r="J545" s="26">
        <v>0</v>
      </c>
      <c r="K545" s="25">
        <v>0</v>
      </c>
      <c r="L545" s="25">
        <v>0</v>
      </c>
    </row>
    <row r="546" spans="1:12" ht="15.75" customHeight="1">
      <c r="A546" s="115"/>
      <c r="B546" s="118" t="s">
        <v>227</v>
      </c>
      <c r="C546" s="115" t="s">
        <v>124</v>
      </c>
      <c r="D546" s="33" t="s">
        <v>121</v>
      </c>
      <c r="E546" s="26">
        <f>E547+E548+E549+E550</f>
        <v>10</v>
      </c>
      <c r="F546" s="26">
        <f>F547+F548+F549+F550</f>
        <v>10</v>
      </c>
      <c r="G546" s="26">
        <f>G547+G548+G549+G550</f>
        <v>10</v>
      </c>
      <c r="H546" s="26">
        <f>H547+H548+H549+H550</f>
        <v>10</v>
      </c>
      <c r="I546" s="26">
        <f>I547+I548+I549+I550</f>
        <v>10</v>
      </c>
      <c r="J546" s="26">
        <f t="shared" si="111"/>
        <v>100</v>
      </c>
      <c r="K546" s="25">
        <f t="shared" si="112"/>
        <v>100</v>
      </c>
      <c r="L546" s="25">
        <f t="shared" si="113"/>
        <v>100</v>
      </c>
    </row>
    <row r="547" spans="1:12">
      <c r="A547" s="116"/>
      <c r="B547" s="119"/>
      <c r="C547" s="116"/>
      <c r="D547" s="33" t="s">
        <v>11</v>
      </c>
      <c r="E547" s="26">
        <v>10</v>
      </c>
      <c r="F547" s="26">
        <v>10</v>
      </c>
      <c r="G547" s="26">
        <v>10</v>
      </c>
      <c r="H547" s="26">
        <v>10</v>
      </c>
      <c r="I547" s="26">
        <v>10</v>
      </c>
      <c r="J547" s="26">
        <f t="shared" si="111"/>
        <v>100</v>
      </c>
      <c r="K547" s="25">
        <f t="shared" si="112"/>
        <v>100</v>
      </c>
      <c r="L547" s="25">
        <f t="shared" si="113"/>
        <v>100</v>
      </c>
    </row>
    <row r="548" spans="1:12" ht="31.5">
      <c r="A548" s="116"/>
      <c r="B548" s="119"/>
      <c r="C548" s="116"/>
      <c r="D548" s="33" t="s">
        <v>13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5">
        <v>0</v>
      </c>
      <c r="L548" s="25">
        <v>0</v>
      </c>
    </row>
    <row r="549" spans="1:12">
      <c r="A549" s="116"/>
      <c r="B549" s="119"/>
      <c r="C549" s="116"/>
      <c r="D549" s="33" t="s">
        <v>15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5">
        <v>0</v>
      </c>
      <c r="L549" s="25">
        <v>0</v>
      </c>
    </row>
    <row r="550" spans="1:12" ht="31.5">
      <c r="A550" s="117"/>
      <c r="B550" s="120"/>
      <c r="C550" s="117"/>
      <c r="D550" s="33" t="s">
        <v>19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5">
        <v>0</v>
      </c>
      <c r="L550" s="25">
        <v>0</v>
      </c>
    </row>
    <row r="551" spans="1:12" ht="15.75" customHeight="1">
      <c r="A551" s="115"/>
      <c r="B551" s="118" t="s">
        <v>228</v>
      </c>
      <c r="C551" s="115" t="s">
        <v>124</v>
      </c>
      <c r="D551" s="33" t="s">
        <v>121</v>
      </c>
      <c r="E551" s="26">
        <f>E552+E553+E554+E555</f>
        <v>15</v>
      </c>
      <c r="F551" s="26">
        <f>F552+F553+F554+F555</f>
        <v>15</v>
      </c>
      <c r="G551" s="26">
        <f>G552+G553+G554+G555</f>
        <v>15</v>
      </c>
      <c r="H551" s="26">
        <f>H552+H553+H554+H555</f>
        <v>15</v>
      </c>
      <c r="I551" s="26">
        <f>I552+I553+I554+I555</f>
        <v>15</v>
      </c>
      <c r="J551" s="26">
        <f t="shared" si="111"/>
        <v>100</v>
      </c>
      <c r="K551" s="25">
        <f t="shared" si="112"/>
        <v>100</v>
      </c>
      <c r="L551" s="25">
        <f t="shared" si="113"/>
        <v>100</v>
      </c>
    </row>
    <row r="552" spans="1:12">
      <c r="A552" s="116"/>
      <c r="B552" s="119"/>
      <c r="C552" s="116"/>
      <c r="D552" s="33" t="s">
        <v>11</v>
      </c>
      <c r="E552" s="26">
        <v>15</v>
      </c>
      <c r="F552" s="26">
        <v>15</v>
      </c>
      <c r="G552" s="26">
        <v>15</v>
      </c>
      <c r="H552" s="26">
        <v>15</v>
      </c>
      <c r="I552" s="26">
        <v>15</v>
      </c>
      <c r="J552" s="26">
        <f t="shared" si="111"/>
        <v>100</v>
      </c>
      <c r="K552" s="25">
        <f t="shared" si="112"/>
        <v>100</v>
      </c>
      <c r="L552" s="25">
        <f t="shared" si="113"/>
        <v>100</v>
      </c>
    </row>
    <row r="553" spans="1:12" ht="31.5">
      <c r="A553" s="116"/>
      <c r="B553" s="119"/>
      <c r="C553" s="116"/>
      <c r="D553" s="33" t="s">
        <v>13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5">
        <v>0</v>
      </c>
      <c r="L553" s="25">
        <v>0</v>
      </c>
    </row>
    <row r="554" spans="1:12">
      <c r="A554" s="116"/>
      <c r="B554" s="119"/>
      <c r="C554" s="116"/>
      <c r="D554" s="33" t="s">
        <v>15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5">
        <v>0</v>
      </c>
      <c r="L554" s="25">
        <v>0</v>
      </c>
    </row>
    <row r="555" spans="1:12" ht="36.75" customHeight="1">
      <c r="A555" s="117"/>
      <c r="B555" s="120"/>
      <c r="C555" s="117"/>
      <c r="D555" s="33" t="s">
        <v>19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5">
        <v>0</v>
      </c>
      <c r="L555" s="25">
        <v>0</v>
      </c>
    </row>
    <row r="556" spans="1:12" ht="15.75" customHeight="1">
      <c r="A556" s="115"/>
      <c r="B556" s="121" t="s">
        <v>229</v>
      </c>
      <c r="C556" s="115" t="s">
        <v>230</v>
      </c>
      <c r="D556" s="33" t="s">
        <v>121</v>
      </c>
      <c r="E556" s="25">
        <f>E557+E558+E559+E560</f>
        <v>0</v>
      </c>
      <c r="F556" s="25">
        <f>F557+F558+F559+F560</f>
        <v>0</v>
      </c>
      <c r="G556" s="25">
        <f>G557+G558+G559+G560</f>
        <v>0</v>
      </c>
      <c r="H556" s="25">
        <f>H557+H558+H559+H560</f>
        <v>0</v>
      </c>
      <c r="I556" s="25">
        <f>I557+I558+I559+I560</f>
        <v>0</v>
      </c>
      <c r="J556" s="25">
        <v>0</v>
      </c>
      <c r="K556" s="25">
        <v>0</v>
      </c>
      <c r="L556" s="25">
        <v>0</v>
      </c>
    </row>
    <row r="557" spans="1:12">
      <c r="A557" s="116"/>
      <c r="B557" s="122"/>
      <c r="C557" s="116"/>
      <c r="D557" s="33" t="s">
        <v>11</v>
      </c>
      <c r="E557" s="25">
        <f>E563</f>
        <v>0</v>
      </c>
      <c r="F557" s="25">
        <f>F563</f>
        <v>0</v>
      </c>
      <c r="G557" s="25">
        <f>G563</f>
        <v>0</v>
      </c>
      <c r="H557" s="25">
        <f>H563</f>
        <v>0</v>
      </c>
      <c r="I557" s="25">
        <f>I563</f>
        <v>0</v>
      </c>
      <c r="J557" s="25">
        <v>0</v>
      </c>
      <c r="K557" s="25">
        <v>0</v>
      </c>
      <c r="L557" s="25">
        <v>0</v>
      </c>
    </row>
    <row r="558" spans="1:12" ht="31.5">
      <c r="A558" s="116"/>
      <c r="B558" s="122"/>
      <c r="C558" s="116"/>
      <c r="D558" s="33" t="s">
        <v>13</v>
      </c>
      <c r="E558" s="25">
        <f t="shared" ref="E558:I560" si="115">E564</f>
        <v>0</v>
      </c>
      <c r="F558" s="25">
        <f t="shared" si="115"/>
        <v>0</v>
      </c>
      <c r="G558" s="25">
        <f t="shared" si="115"/>
        <v>0</v>
      </c>
      <c r="H558" s="25">
        <f t="shared" si="115"/>
        <v>0</v>
      </c>
      <c r="I558" s="25">
        <f t="shared" si="115"/>
        <v>0</v>
      </c>
      <c r="J558" s="25">
        <v>0</v>
      </c>
      <c r="K558" s="25">
        <v>0</v>
      </c>
      <c r="L558" s="25">
        <v>0</v>
      </c>
    </row>
    <row r="559" spans="1:12">
      <c r="A559" s="116"/>
      <c r="B559" s="122"/>
      <c r="C559" s="116"/>
      <c r="D559" s="33" t="s">
        <v>15</v>
      </c>
      <c r="E559" s="25">
        <f t="shared" si="115"/>
        <v>0</v>
      </c>
      <c r="F559" s="25">
        <f t="shared" si="115"/>
        <v>0</v>
      </c>
      <c r="G559" s="25">
        <f t="shared" si="115"/>
        <v>0</v>
      </c>
      <c r="H559" s="25">
        <f t="shared" si="115"/>
        <v>0</v>
      </c>
      <c r="I559" s="25">
        <f t="shared" si="115"/>
        <v>0</v>
      </c>
      <c r="J559" s="25">
        <v>0</v>
      </c>
      <c r="K559" s="25">
        <v>0</v>
      </c>
      <c r="L559" s="25">
        <v>0</v>
      </c>
    </row>
    <row r="560" spans="1:12" ht="31.5">
      <c r="A560" s="116"/>
      <c r="B560" s="122"/>
      <c r="C560" s="117"/>
      <c r="D560" s="33" t="s">
        <v>19</v>
      </c>
      <c r="E560" s="25">
        <f t="shared" si="115"/>
        <v>0</v>
      </c>
      <c r="F560" s="25">
        <f t="shared" si="115"/>
        <v>0</v>
      </c>
      <c r="G560" s="25">
        <f t="shared" si="115"/>
        <v>0</v>
      </c>
      <c r="H560" s="25">
        <f t="shared" si="115"/>
        <v>0</v>
      </c>
      <c r="I560" s="25">
        <f t="shared" si="115"/>
        <v>0</v>
      </c>
      <c r="J560" s="25">
        <v>0</v>
      </c>
      <c r="K560" s="25">
        <v>0</v>
      </c>
      <c r="L560" s="25">
        <v>0</v>
      </c>
    </row>
    <row r="561" spans="1:12" ht="15.75" customHeight="1">
      <c r="A561" s="116"/>
      <c r="B561" s="122"/>
      <c r="C561" s="124" t="s">
        <v>17</v>
      </c>
      <c r="D561" s="125"/>
      <c r="E561" s="125"/>
      <c r="F561" s="125"/>
      <c r="G561" s="125"/>
      <c r="H561" s="125"/>
      <c r="I561" s="125"/>
      <c r="J561" s="125"/>
      <c r="K561" s="125"/>
      <c r="L561" s="126"/>
    </row>
    <row r="562" spans="1:12" ht="15.75" customHeight="1">
      <c r="A562" s="116"/>
      <c r="B562" s="122"/>
      <c r="C562" s="115" t="s">
        <v>124</v>
      </c>
      <c r="D562" s="33" t="s">
        <v>121</v>
      </c>
      <c r="E562" s="25">
        <f>E563+E564+E565+E566</f>
        <v>0</v>
      </c>
      <c r="F562" s="25">
        <f>F563+F564+F565+F566</f>
        <v>0</v>
      </c>
      <c r="G562" s="25">
        <f>G563+G564+G565+G566</f>
        <v>0</v>
      </c>
      <c r="H562" s="25">
        <f>H563+H564+H565+H566</f>
        <v>0</v>
      </c>
      <c r="I562" s="25">
        <f>I563+I564+I565+I566</f>
        <v>0</v>
      </c>
      <c r="J562" s="25">
        <v>0</v>
      </c>
      <c r="K562" s="25">
        <v>0</v>
      </c>
      <c r="L562" s="25">
        <v>0</v>
      </c>
    </row>
    <row r="563" spans="1:12">
      <c r="A563" s="116"/>
      <c r="B563" s="122"/>
      <c r="C563" s="116"/>
      <c r="D563" s="33" t="s">
        <v>11</v>
      </c>
      <c r="E563" s="25">
        <f>E568</f>
        <v>0</v>
      </c>
      <c r="F563" s="25">
        <f>F568</f>
        <v>0</v>
      </c>
      <c r="G563" s="25">
        <f>G568</f>
        <v>0</v>
      </c>
      <c r="H563" s="25">
        <f>H568</f>
        <v>0</v>
      </c>
      <c r="I563" s="25">
        <f>I568</f>
        <v>0</v>
      </c>
      <c r="J563" s="25">
        <v>0</v>
      </c>
      <c r="K563" s="25">
        <v>0</v>
      </c>
      <c r="L563" s="25">
        <v>0</v>
      </c>
    </row>
    <row r="564" spans="1:12" ht="31.5">
      <c r="A564" s="116"/>
      <c r="B564" s="122"/>
      <c r="C564" s="116"/>
      <c r="D564" s="33" t="s">
        <v>13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</row>
    <row r="565" spans="1:12">
      <c r="A565" s="116"/>
      <c r="B565" s="122"/>
      <c r="C565" s="116"/>
      <c r="D565" s="33" t="s">
        <v>15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</row>
    <row r="566" spans="1:12" ht="31.5">
      <c r="A566" s="117"/>
      <c r="B566" s="123"/>
      <c r="C566" s="117"/>
      <c r="D566" s="33" t="s">
        <v>19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</row>
    <row r="567" spans="1:12" ht="15.75" customHeight="1">
      <c r="A567" s="163"/>
      <c r="B567" s="112" t="s">
        <v>231</v>
      </c>
      <c r="C567" s="115" t="s">
        <v>124</v>
      </c>
      <c r="D567" s="33" t="s">
        <v>121</v>
      </c>
      <c r="E567" s="25">
        <f>E568+E569+E570+E571</f>
        <v>0</v>
      </c>
      <c r="F567" s="25">
        <f>F568+F569+F570+F571</f>
        <v>0</v>
      </c>
      <c r="G567" s="25">
        <f>G568+G569+G570+G571</f>
        <v>0</v>
      </c>
      <c r="H567" s="25">
        <f>H568+H569+H570+H571</f>
        <v>0</v>
      </c>
      <c r="I567" s="25">
        <f>I568+I569+I570+I571</f>
        <v>0</v>
      </c>
      <c r="J567" s="25">
        <v>0</v>
      </c>
      <c r="K567" s="25">
        <v>0</v>
      </c>
      <c r="L567" s="25">
        <v>0</v>
      </c>
    </row>
    <row r="568" spans="1:12">
      <c r="A568" s="164"/>
      <c r="B568" s="113"/>
      <c r="C568" s="116"/>
      <c r="D568" s="33" t="s">
        <v>11</v>
      </c>
      <c r="E568" s="25">
        <v>0</v>
      </c>
      <c r="F568" s="25">
        <v>0</v>
      </c>
      <c r="G568" s="25">
        <f>100-100</f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</row>
    <row r="569" spans="1:12" ht="31.5">
      <c r="A569" s="164"/>
      <c r="B569" s="113"/>
      <c r="C569" s="116"/>
      <c r="D569" s="33" t="s">
        <v>13</v>
      </c>
      <c r="E569" s="25">
        <v>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25">
        <v>0</v>
      </c>
    </row>
    <row r="570" spans="1:12">
      <c r="A570" s="164"/>
      <c r="B570" s="113"/>
      <c r="C570" s="116"/>
      <c r="D570" s="33" t="s">
        <v>15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</row>
    <row r="571" spans="1:12" ht="31.5">
      <c r="A571" s="165"/>
      <c r="B571" s="114"/>
      <c r="C571" s="117"/>
      <c r="D571" s="33" t="s">
        <v>19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</row>
  </sheetData>
  <mergeCells count="281">
    <mergeCell ref="A11:A36"/>
    <mergeCell ref="A567:A571"/>
    <mergeCell ref="A403:A407"/>
    <mergeCell ref="A408:A433"/>
    <mergeCell ref="A434:A459"/>
    <mergeCell ref="A460:A464"/>
    <mergeCell ref="A465:A469"/>
    <mergeCell ref="A470:A474"/>
    <mergeCell ref="A475:A479"/>
    <mergeCell ref="A480:A484"/>
    <mergeCell ref="A485:A489"/>
    <mergeCell ref="A535:A545"/>
    <mergeCell ref="A546:A550"/>
    <mergeCell ref="A551:A555"/>
    <mergeCell ref="A556:A566"/>
    <mergeCell ref="A286:A290"/>
    <mergeCell ref="A291:A295"/>
    <mergeCell ref="A37:A62"/>
    <mergeCell ref="A63:A83"/>
    <mergeCell ref="A84:A88"/>
    <mergeCell ref="A89:A93"/>
    <mergeCell ref="A94:A98"/>
    <mergeCell ref="A246:A250"/>
    <mergeCell ref="A99:A103"/>
    <mergeCell ref="A104:A108"/>
    <mergeCell ref="A109:A113"/>
    <mergeCell ref="A114:A139"/>
    <mergeCell ref="A140:A144"/>
    <mergeCell ref="A145:A149"/>
    <mergeCell ref="A150:A154"/>
    <mergeCell ref="A155:A159"/>
    <mergeCell ref="A276:A280"/>
    <mergeCell ref="A1:L1"/>
    <mergeCell ref="A2:L2"/>
    <mergeCell ref="A3:L3"/>
    <mergeCell ref="A4:L4"/>
    <mergeCell ref="A5:L5"/>
    <mergeCell ref="A7:A9"/>
    <mergeCell ref="B7:B9"/>
    <mergeCell ref="C7:C9"/>
    <mergeCell ref="D7:D9"/>
    <mergeCell ref="E7:E9"/>
    <mergeCell ref="F7:F9"/>
    <mergeCell ref="G7:G9"/>
    <mergeCell ref="H7:I7"/>
    <mergeCell ref="A160:A164"/>
    <mergeCell ref="A165:A169"/>
    <mergeCell ref="A170:A174"/>
    <mergeCell ref="A175:A179"/>
    <mergeCell ref="A180:A194"/>
    <mergeCell ref="A195:A199"/>
    <mergeCell ref="A500:A504"/>
    <mergeCell ref="A505:A509"/>
    <mergeCell ref="A510:A514"/>
    <mergeCell ref="A251:A255"/>
    <mergeCell ref="A256:A260"/>
    <mergeCell ref="A261:A265"/>
    <mergeCell ref="A281:A285"/>
    <mergeCell ref="A200:A204"/>
    <mergeCell ref="A205:A209"/>
    <mergeCell ref="A210:A235"/>
    <mergeCell ref="A332:A336"/>
    <mergeCell ref="A337:A357"/>
    <mergeCell ref="A358:A362"/>
    <mergeCell ref="A236:A240"/>
    <mergeCell ref="A241:A245"/>
    <mergeCell ref="A296:A316"/>
    <mergeCell ref="A317:A321"/>
    <mergeCell ref="A322:A326"/>
    <mergeCell ref="A327:A331"/>
    <mergeCell ref="A266:A270"/>
    <mergeCell ref="A271:A275"/>
    <mergeCell ref="A520:A524"/>
    <mergeCell ref="A525:A529"/>
    <mergeCell ref="A530:A534"/>
    <mergeCell ref="A490:A494"/>
    <mergeCell ref="A495:A499"/>
    <mergeCell ref="A363:A367"/>
    <mergeCell ref="A368:A372"/>
    <mergeCell ref="A373:A387"/>
    <mergeCell ref="A388:A392"/>
    <mergeCell ref="A393:A397"/>
    <mergeCell ref="A515:A519"/>
    <mergeCell ref="B37:B62"/>
    <mergeCell ref="C37:C41"/>
    <mergeCell ref="C42:L42"/>
    <mergeCell ref="C43:C47"/>
    <mergeCell ref="C48:C52"/>
    <mergeCell ref="C53:C57"/>
    <mergeCell ref="C58:C62"/>
    <mergeCell ref="J7:L7"/>
    <mergeCell ref="B11:B36"/>
    <mergeCell ref="C11:C15"/>
    <mergeCell ref="C17:C21"/>
    <mergeCell ref="C22:C26"/>
    <mergeCell ref="C27:C31"/>
    <mergeCell ref="C32:C36"/>
    <mergeCell ref="H8:H9"/>
    <mergeCell ref="I8:I9"/>
    <mergeCell ref="J8:J9"/>
    <mergeCell ref="K8:K9"/>
    <mergeCell ref="L8:L9"/>
    <mergeCell ref="C16:L16"/>
    <mergeCell ref="B84:B88"/>
    <mergeCell ref="C84:C88"/>
    <mergeCell ref="B89:B93"/>
    <mergeCell ref="C89:C93"/>
    <mergeCell ref="B94:B98"/>
    <mergeCell ref="C94:C98"/>
    <mergeCell ref="B63:B83"/>
    <mergeCell ref="C63:C67"/>
    <mergeCell ref="C68:L68"/>
    <mergeCell ref="C69:C73"/>
    <mergeCell ref="C74:C78"/>
    <mergeCell ref="C79:C83"/>
    <mergeCell ref="B114:B139"/>
    <mergeCell ref="C114:C118"/>
    <mergeCell ref="C119:L119"/>
    <mergeCell ref="C120:C124"/>
    <mergeCell ref="C125:C129"/>
    <mergeCell ref="C130:C134"/>
    <mergeCell ref="C135:C139"/>
    <mergeCell ref="B99:B103"/>
    <mergeCell ref="C99:C103"/>
    <mergeCell ref="B104:B108"/>
    <mergeCell ref="C104:C108"/>
    <mergeCell ref="B109:B113"/>
    <mergeCell ref="C109:C113"/>
    <mergeCell ref="B155:B159"/>
    <mergeCell ref="C155:C159"/>
    <mergeCell ref="B160:B164"/>
    <mergeCell ref="C160:C164"/>
    <mergeCell ref="B165:B169"/>
    <mergeCell ref="C165:C169"/>
    <mergeCell ref="B140:B144"/>
    <mergeCell ref="C140:C144"/>
    <mergeCell ref="B145:B149"/>
    <mergeCell ref="C145:C149"/>
    <mergeCell ref="B150:B154"/>
    <mergeCell ref="C150:C154"/>
    <mergeCell ref="B195:B199"/>
    <mergeCell ref="C195:C199"/>
    <mergeCell ref="B200:B204"/>
    <mergeCell ref="C200:C204"/>
    <mergeCell ref="B205:B209"/>
    <mergeCell ref="C205:C209"/>
    <mergeCell ref="B170:B174"/>
    <mergeCell ref="C170:C174"/>
    <mergeCell ref="B175:B179"/>
    <mergeCell ref="C175:C179"/>
    <mergeCell ref="B180:B194"/>
    <mergeCell ref="C180:C184"/>
    <mergeCell ref="C185:C189"/>
    <mergeCell ref="C190:C194"/>
    <mergeCell ref="B236:B240"/>
    <mergeCell ref="C236:C240"/>
    <mergeCell ref="B241:B245"/>
    <mergeCell ref="C241:C245"/>
    <mergeCell ref="B246:B250"/>
    <mergeCell ref="C246:C250"/>
    <mergeCell ref="B210:B235"/>
    <mergeCell ref="C210:C214"/>
    <mergeCell ref="C215:L215"/>
    <mergeCell ref="C216:C220"/>
    <mergeCell ref="C221:C225"/>
    <mergeCell ref="C226:C230"/>
    <mergeCell ref="C231:C235"/>
    <mergeCell ref="B266:B270"/>
    <mergeCell ref="C266:C270"/>
    <mergeCell ref="B271:B275"/>
    <mergeCell ref="C271:C275"/>
    <mergeCell ref="B276:B280"/>
    <mergeCell ref="C276:C280"/>
    <mergeCell ref="B251:B255"/>
    <mergeCell ref="C251:C255"/>
    <mergeCell ref="B256:B260"/>
    <mergeCell ref="C256:C260"/>
    <mergeCell ref="B261:B265"/>
    <mergeCell ref="C261:C265"/>
    <mergeCell ref="B296:B316"/>
    <mergeCell ref="C296:C300"/>
    <mergeCell ref="C301:L301"/>
    <mergeCell ref="C302:C306"/>
    <mergeCell ref="C307:C311"/>
    <mergeCell ref="C312:C316"/>
    <mergeCell ref="B281:B285"/>
    <mergeCell ref="C281:C285"/>
    <mergeCell ref="B286:B290"/>
    <mergeCell ref="C286:C290"/>
    <mergeCell ref="B291:B295"/>
    <mergeCell ref="C291:C295"/>
    <mergeCell ref="B332:B336"/>
    <mergeCell ref="C332:C336"/>
    <mergeCell ref="B337:B357"/>
    <mergeCell ref="C337:C341"/>
    <mergeCell ref="C343:C347"/>
    <mergeCell ref="C348:C352"/>
    <mergeCell ref="C353:C357"/>
    <mergeCell ref="B317:B321"/>
    <mergeCell ref="C317:C321"/>
    <mergeCell ref="B322:B326"/>
    <mergeCell ref="C322:C326"/>
    <mergeCell ref="B327:B331"/>
    <mergeCell ref="C327:C331"/>
    <mergeCell ref="C342:L342"/>
    <mergeCell ref="B373:B387"/>
    <mergeCell ref="C373:C377"/>
    <mergeCell ref="C378:C382"/>
    <mergeCell ref="C383:C387"/>
    <mergeCell ref="B388:B392"/>
    <mergeCell ref="C388:C392"/>
    <mergeCell ref="B358:B362"/>
    <mergeCell ref="C358:C362"/>
    <mergeCell ref="B363:B367"/>
    <mergeCell ref="C363:C367"/>
    <mergeCell ref="B368:B372"/>
    <mergeCell ref="C368:C372"/>
    <mergeCell ref="B393:B397"/>
    <mergeCell ref="C393:C397"/>
    <mergeCell ref="B403:B407"/>
    <mergeCell ref="C403:C407"/>
    <mergeCell ref="B408:B433"/>
    <mergeCell ref="C408:C412"/>
    <mergeCell ref="C414:C418"/>
    <mergeCell ref="C419:C423"/>
    <mergeCell ref="C424:C428"/>
    <mergeCell ref="B398:B402"/>
    <mergeCell ref="C398:C402"/>
    <mergeCell ref="C413:L413"/>
    <mergeCell ref="B460:B464"/>
    <mergeCell ref="C460:C464"/>
    <mergeCell ref="B465:B469"/>
    <mergeCell ref="C465:C469"/>
    <mergeCell ref="B470:B474"/>
    <mergeCell ref="C470:C474"/>
    <mergeCell ref="C429:C433"/>
    <mergeCell ref="B434:B459"/>
    <mergeCell ref="C434:C438"/>
    <mergeCell ref="C440:C444"/>
    <mergeCell ref="C445:C449"/>
    <mergeCell ref="C450:C454"/>
    <mergeCell ref="C455:C459"/>
    <mergeCell ref="C439:L439"/>
    <mergeCell ref="B490:B494"/>
    <mergeCell ref="C490:C494"/>
    <mergeCell ref="B495:B499"/>
    <mergeCell ref="C495:C499"/>
    <mergeCell ref="B500:B504"/>
    <mergeCell ref="C500:C504"/>
    <mergeCell ref="B475:B479"/>
    <mergeCell ref="C475:C479"/>
    <mergeCell ref="B480:B484"/>
    <mergeCell ref="C480:C484"/>
    <mergeCell ref="B485:B489"/>
    <mergeCell ref="C485:C489"/>
    <mergeCell ref="B520:B524"/>
    <mergeCell ref="C520:C524"/>
    <mergeCell ref="B525:B529"/>
    <mergeCell ref="C525:C529"/>
    <mergeCell ref="B530:B534"/>
    <mergeCell ref="C530:C534"/>
    <mergeCell ref="B505:B509"/>
    <mergeCell ref="C505:C509"/>
    <mergeCell ref="B510:B514"/>
    <mergeCell ref="C510:C514"/>
    <mergeCell ref="B515:B519"/>
    <mergeCell ref="C515:C519"/>
    <mergeCell ref="B567:B571"/>
    <mergeCell ref="C567:C571"/>
    <mergeCell ref="B551:B555"/>
    <mergeCell ref="C551:C555"/>
    <mergeCell ref="B556:B566"/>
    <mergeCell ref="C556:C560"/>
    <mergeCell ref="C561:L561"/>
    <mergeCell ref="C562:C566"/>
    <mergeCell ref="B535:B545"/>
    <mergeCell ref="C535:C539"/>
    <mergeCell ref="C540:L540"/>
    <mergeCell ref="C541:C545"/>
    <mergeCell ref="B546:B550"/>
    <mergeCell ref="C546:C550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2" manualBreakCount="12">
    <brk id="47" max="11" man="1"/>
    <brk id="93" max="11" man="1"/>
    <brk id="139" max="11" man="1"/>
    <brk id="174" max="11" man="1"/>
    <brk id="214" max="11" man="1"/>
    <brk id="260" max="11" man="1"/>
    <brk id="311" max="11" man="1"/>
    <brk id="357" max="11" man="1"/>
    <brk id="387" max="11" man="1"/>
    <brk id="433" max="11" man="1"/>
    <brk id="469" max="11" man="1"/>
    <brk id="5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ФКС 3кв2023</vt:lpstr>
      <vt:lpstr>патриотика 3кв2023</vt:lpstr>
      <vt:lpstr>'патриотика 3кв2023'!Область_печати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2023-11-08T06:54:22Z</dcterms:modified>
</cp:coreProperties>
</file>