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патриотика за 2019 год ф.16" sheetId="1" r:id="rId1"/>
    <sheet name="ф.17 за 2019г молод." sheetId="2" r:id="rId2"/>
    <sheet name="ф.17 ФКС за 2019 г." sheetId="3" r:id="rId3"/>
    <sheet name="Ф.16 ФКС за 2019г." sheetId="4" r:id="rId4"/>
  </sheets>
  <calcPr calcId="144525"/>
</workbook>
</file>

<file path=xl/calcChain.xml><?xml version="1.0" encoding="utf-8"?>
<calcChain xmlns="http://schemas.openxmlformats.org/spreadsheetml/2006/main">
  <c r="H934" i="4" l="1"/>
  <c r="G934" i="4"/>
  <c r="F934" i="4"/>
  <c r="E934" i="4"/>
  <c r="D934" i="4"/>
  <c r="K931" i="4"/>
  <c r="J931" i="4"/>
  <c r="I931" i="4"/>
  <c r="I930" i="4"/>
  <c r="H930" i="4"/>
  <c r="G930" i="4"/>
  <c r="K930" i="4" s="1"/>
  <c r="F930" i="4"/>
  <c r="E930" i="4"/>
  <c r="J930" i="4" s="1"/>
  <c r="D930" i="4"/>
  <c r="H927" i="4"/>
  <c r="G927" i="4"/>
  <c r="F927" i="4"/>
  <c r="E927" i="4"/>
  <c r="D927" i="4"/>
  <c r="K926" i="4"/>
  <c r="J926" i="4"/>
  <c r="I926" i="4"/>
  <c r="H925" i="4"/>
  <c r="G925" i="4"/>
  <c r="F925" i="4"/>
  <c r="K924" i="4"/>
  <c r="F924" i="4"/>
  <c r="E924" i="4"/>
  <c r="E910" i="4" s="1"/>
  <c r="D924" i="4"/>
  <c r="D925" i="4" s="1"/>
  <c r="H923" i="4"/>
  <c r="G923" i="4"/>
  <c r="J923" i="4" s="1"/>
  <c r="F923" i="4"/>
  <c r="E923" i="4"/>
  <c r="D923" i="4"/>
  <c r="I923" i="4" s="1"/>
  <c r="I921" i="4"/>
  <c r="H920" i="4"/>
  <c r="G920" i="4"/>
  <c r="F920" i="4"/>
  <c r="E920" i="4"/>
  <c r="D920" i="4"/>
  <c r="K919" i="4"/>
  <c r="J919" i="4"/>
  <c r="I919" i="4"/>
  <c r="G918" i="4"/>
  <c r="F918" i="4"/>
  <c r="E918" i="4"/>
  <c r="D918" i="4"/>
  <c r="K917" i="4"/>
  <c r="J917" i="4"/>
  <c r="I917" i="4"/>
  <c r="I916" i="4"/>
  <c r="H916" i="4"/>
  <c r="G916" i="4"/>
  <c r="J916" i="4" s="1"/>
  <c r="F916" i="4"/>
  <c r="E916" i="4"/>
  <c r="D916" i="4"/>
  <c r="H914" i="4"/>
  <c r="G914" i="4"/>
  <c r="F914" i="4"/>
  <c r="E914" i="4"/>
  <c r="D914" i="4"/>
  <c r="H912" i="4"/>
  <c r="H913" i="4" s="1"/>
  <c r="G912" i="4"/>
  <c r="G913" i="4" s="1"/>
  <c r="F912" i="4"/>
  <c r="F913" i="4" s="1"/>
  <c r="E912" i="4"/>
  <c r="E913" i="4" s="1"/>
  <c r="D912" i="4"/>
  <c r="D913" i="4" s="1"/>
  <c r="H910" i="4"/>
  <c r="H911" i="4" s="1"/>
  <c r="G910" i="4"/>
  <c r="I910" i="4" s="1"/>
  <c r="F910" i="4"/>
  <c r="F911" i="4" s="1"/>
  <c r="D910" i="4"/>
  <c r="D911" i="4" s="1"/>
  <c r="H909" i="4"/>
  <c r="G909" i="4"/>
  <c r="I909" i="4" s="1"/>
  <c r="D909" i="4"/>
  <c r="H906" i="4"/>
  <c r="G906" i="4"/>
  <c r="F906" i="4"/>
  <c r="E906" i="4"/>
  <c r="D906" i="4"/>
  <c r="K905" i="4"/>
  <c r="J905" i="4"/>
  <c r="I905" i="4"/>
  <c r="I903" i="4"/>
  <c r="H903" i="4"/>
  <c r="H904" i="4" s="1"/>
  <c r="H888" i="4" s="1"/>
  <c r="H831" i="4" s="1"/>
  <c r="G903" i="4"/>
  <c r="J903" i="4" s="1"/>
  <c r="F903" i="4"/>
  <c r="F904" i="4" s="1"/>
  <c r="F888" i="4" s="1"/>
  <c r="F831" i="4" s="1"/>
  <c r="F746" i="4" s="1"/>
  <c r="E903" i="4"/>
  <c r="E887" i="4" s="1"/>
  <c r="D903" i="4"/>
  <c r="D904" i="4" s="1"/>
  <c r="D888" i="4" s="1"/>
  <c r="D831" i="4" s="1"/>
  <c r="I902" i="4"/>
  <c r="H902" i="4"/>
  <c r="G902" i="4"/>
  <c r="J902" i="4" s="1"/>
  <c r="F902" i="4"/>
  <c r="E902" i="4"/>
  <c r="D902" i="4"/>
  <c r="F901" i="4"/>
  <c r="F893" i="4" s="1"/>
  <c r="F836" i="4" s="1"/>
  <c r="F829" i="4" s="1"/>
  <c r="E901" i="4"/>
  <c r="D901" i="4"/>
  <c r="H898" i="4"/>
  <c r="G898" i="4"/>
  <c r="F898" i="4"/>
  <c r="E898" i="4"/>
  <c r="D898" i="4"/>
  <c r="K897" i="4"/>
  <c r="J897" i="4"/>
  <c r="I897" i="4"/>
  <c r="H896" i="4"/>
  <c r="G896" i="4"/>
  <c r="J895" i="4"/>
  <c r="F895" i="4"/>
  <c r="K895" i="4" s="1"/>
  <c r="E895" i="4"/>
  <c r="D895" i="4"/>
  <c r="I895" i="4" s="1"/>
  <c r="H894" i="4"/>
  <c r="G894" i="4"/>
  <c r="I894" i="4" s="1"/>
  <c r="F894" i="4"/>
  <c r="E894" i="4"/>
  <c r="D894" i="4"/>
  <c r="H893" i="4"/>
  <c r="G893" i="4"/>
  <c r="E893" i="4"/>
  <c r="D893" i="4"/>
  <c r="H890" i="4"/>
  <c r="F890" i="4"/>
  <c r="E890" i="4"/>
  <c r="D890" i="4"/>
  <c r="H889" i="4"/>
  <c r="G889" i="4"/>
  <c r="G890" i="4" s="1"/>
  <c r="F889" i="4"/>
  <c r="F886" i="4" s="1"/>
  <c r="E889" i="4"/>
  <c r="D889" i="4"/>
  <c r="H887" i="4"/>
  <c r="G887" i="4"/>
  <c r="I887" i="4" s="1"/>
  <c r="F887" i="4"/>
  <c r="D887" i="4"/>
  <c r="H886" i="4"/>
  <c r="D886" i="4"/>
  <c r="H883" i="4"/>
  <c r="G883" i="4"/>
  <c r="I883" i="4" s="1"/>
  <c r="F883" i="4"/>
  <c r="E883" i="4"/>
  <c r="D883" i="4"/>
  <c r="K882" i="4"/>
  <c r="J882" i="4"/>
  <c r="I882" i="4"/>
  <c r="H881" i="4"/>
  <c r="G881" i="4"/>
  <c r="K881" i="4" s="1"/>
  <c r="F881" i="4"/>
  <c r="E881" i="4"/>
  <c r="D881" i="4"/>
  <c r="K880" i="4"/>
  <c r="J880" i="4"/>
  <c r="I880" i="4"/>
  <c r="J879" i="4"/>
  <c r="I879" i="4"/>
  <c r="H879" i="4"/>
  <c r="G879" i="4"/>
  <c r="K879" i="4" s="1"/>
  <c r="F879" i="4"/>
  <c r="E879" i="4"/>
  <c r="D879" i="4"/>
  <c r="H876" i="4"/>
  <c r="G876" i="4"/>
  <c r="F876" i="4"/>
  <c r="E876" i="4"/>
  <c r="D876" i="4"/>
  <c r="K875" i="4"/>
  <c r="J875" i="4"/>
  <c r="I875" i="4"/>
  <c r="H874" i="4"/>
  <c r="G874" i="4"/>
  <c r="F874" i="4"/>
  <c r="E874" i="4"/>
  <c r="D874" i="4"/>
  <c r="K873" i="4"/>
  <c r="J873" i="4"/>
  <c r="I873" i="4"/>
  <c r="J872" i="4"/>
  <c r="I872" i="4"/>
  <c r="H872" i="4"/>
  <c r="G872" i="4"/>
  <c r="K872" i="4" s="1"/>
  <c r="F872" i="4"/>
  <c r="E872" i="4"/>
  <c r="D872" i="4"/>
  <c r="I870" i="4"/>
  <c r="H869" i="4"/>
  <c r="G869" i="4"/>
  <c r="F869" i="4"/>
  <c r="E869" i="4"/>
  <c r="D869" i="4"/>
  <c r="K868" i="4"/>
  <c r="J868" i="4"/>
  <c r="I868" i="4"/>
  <c r="H867" i="4"/>
  <c r="G867" i="4"/>
  <c r="F867" i="4"/>
  <c r="E867" i="4"/>
  <c r="D867" i="4"/>
  <c r="K866" i="4"/>
  <c r="J866" i="4"/>
  <c r="I866" i="4"/>
  <c r="H865" i="4"/>
  <c r="G865" i="4"/>
  <c r="K865" i="4" s="1"/>
  <c r="F865" i="4"/>
  <c r="E865" i="4"/>
  <c r="D865" i="4"/>
  <c r="F862" i="4"/>
  <c r="E862" i="4"/>
  <c r="D862" i="4"/>
  <c r="H861" i="4"/>
  <c r="H862" i="4" s="1"/>
  <c r="G861" i="4"/>
  <c r="I861" i="4" s="1"/>
  <c r="J859" i="4"/>
  <c r="I859" i="4"/>
  <c r="H859" i="4"/>
  <c r="H860" i="4" s="1"/>
  <c r="G859" i="4"/>
  <c r="G860" i="4" s="1"/>
  <c r="F859" i="4"/>
  <c r="F823" i="4" s="1"/>
  <c r="E859" i="4"/>
  <c r="E860" i="4" s="1"/>
  <c r="D859" i="4"/>
  <c r="D860" i="4" s="1"/>
  <c r="F858" i="4"/>
  <c r="E858" i="4"/>
  <c r="D858" i="4"/>
  <c r="H856" i="4"/>
  <c r="H849" i="4" s="1"/>
  <c r="G856" i="4"/>
  <c r="I856" i="4" s="1"/>
  <c r="D856" i="4"/>
  <c r="D849" i="4" s="1"/>
  <c r="H855" i="4"/>
  <c r="G855" i="4"/>
  <c r="F855" i="4"/>
  <c r="E855" i="4"/>
  <c r="D855" i="4"/>
  <c r="J854" i="4"/>
  <c r="I854" i="4"/>
  <c r="H853" i="4"/>
  <c r="G853" i="4"/>
  <c r="F853" i="4"/>
  <c r="E853" i="4"/>
  <c r="D853" i="4"/>
  <c r="K852" i="4"/>
  <c r="K854" i="4" s="1"/>
  <c r="J852" i="4"/>
  <c r="I852" i="4"/>
  <c r="F851" i="4"/>
  <c r="E851" i="4"/>
  <c r="D851" i="4"/>
  <c r="G849" i="4"/>
  <c r="G844" i="4" s="1"/>
  <c r="F849" i="4"/>
  <c r="E849" i="4"/>
  <c r="H848" i="4"/>
  <c r="G848" i="4"/>
  <c r="F848" i="4"/>
  <c r="E848" i="4"/>
  <c r="D848" i="4"/>
  <c r="F844" i="4"/>
  <c r="E844" i="4"/>
  <c r="H842" i="4"/>
  <c r="G842" i="4"/>
  <c r="F842" i="4"/>
  <c r="E842" i="4"/>
  <c r="D842" i="4"/>
  <c r="H841" i="4"/>
  <c r="G841" i="4"/>
  <c r="F841" i="4"/>
  <c r="D841" i="4"/>
  <c r="H840" i="4"/>
  <c r="H837" i="4" s="1"/>
  <c r="G840" i="4"/>
  <c r="G837" i="4" s="1"/>
  <c r="F840" i="4"/>
  <c r="E840" i="4"/>
  <c r="E841" i="4" s="1"/>
  <c r="D840" i="4"/>
  <c r="D837" i="4" s="1"/>
  <c r="I838" i="4"/>
  <c r="H838" i="4"/>
  <c r="H839" i="4" s="1"/>
  <c r="G838" i="4"/>
  <c r="G839" i="4" s="1"/>
  <c r="F838" i="4"/>
  <c r="F839" i="4" s="1"/>
  <c r="D838" i="4"/>
  <c r="D839" i="4" s="1"/>
  <c r="F837" i="4"/>
  <c r="H836" i="4"/>
  <c r="G836" i="4"/>
  <c r="E836" i="4"/>
  <c r="D836" i="4"/>
  <c r="H833" i="4"/>
  <c r="G833" i="4"/>
  <c r="F833" i="4"/>
  <c r="D833" i="4"/>
  <c r="H832" i="4"/>
  <c r="H829" i="4" s="1"/>
  <c r="G832" i="4"/>
  <c r="G829" i="4" s="1"/>
  <c r="F832" i="4"/>
  <c r="E832" i="4"/>
  <c r="E833" i="4" s="1"/>
  <c r="D832" i="4"/>
  <c r="D829" i="4" s="1"/>
  <c r="I830" i="4"/>
  <c r="H830" i="4"/>
  <c r="G830" i="4"/>
  <c r="K830" i="4" s="1"/>
  <c r="F830" i="4"/>
  <c r="D830" i="4"/>
  <c r="G826" i="4"/>
  <c r="F826" i="4"/>
  <c r="E826" i="4"/>
  <c r="H825" i="4"/>
  <c r="H826" i="4" s="1"/>
  <c r="G825" i="4"/>
  <c r="G822" i="4" s="1"/>
  <c r="F825" i="4"/>
  <c r="E825" i="4"/>
  <c r="D825" i="4"/>
  <c r="D826" i="4" s="1"/>
  <c r="I823" i="4"/>
  <c r="H823" i="4"/>
  <c r="H824" i="4" s="1"/>
  <c r="G823" i="4"/>
  <c r="J823" i="4" s="1"/>
  <c r="E823" i="4"/>
  <c r="E824" i="4" s="1"/>
  <c r="D823" i="4"/>
  <c r="D824" i="4" s="1"/>
  <c r="E822" i="4"/>
  <c r="G820" i="4"/>
  <c r="F820" i="4"/>
  <c r="E820" i="4"/>
  <c r="H818" i="4"/>
  <c r="H819" i="4" s="1"/>
  <c r="G818" i="4"/>
  <c r="I818" i="4" s="1"/>
  <c r="F818" i="4"/>
  <c r="F819" i="4" s="1"/>
  <c r="D818" i="4"/>
  <c r="I816" i="4"/>
  <c r="H816" i="4"/>
  <c r="H817" i="4" s="1"/>
  <c r="G816" i="4"/>
  <c r="D816" i="4"/>
  <c r="D817" i="4" s="1"/>
  <c r="H812" i="4"/>
  <c r="G812" i="4"/>
  <c r="F812" i="4"/>
  <c r="E812" i="4"/>
  <c r="D812" i="4"/>
  <c r="K809" i="4"/>
  <c r="J809" i="4"/>
  <c r="I809" i="4"/>
  <c r="I808" i="4"/>
  <c r="H808" i="4"/>
  <c r="G808" i="4"/>
  <c r="F808" i="4"/>
  <c r="E808" i="4"/>
  <c r="D808" i="4"/>
  <c r="D807" i="4"/>
  <c r="D772" i="4" s="1"/>
  <c r="H805" i="4"/>
  <c r="G805" i="4"/>
  <c r="F805" i="4"/>
  <c r="E805" i="4"/>
  <c r="D805" i="4"/>
  <c r="H801" i="4"/>
  <c r="G801" i="4"/>
  <c r="F801" i="4"/>
  <c r="E801" i="4"/>
  <c r="D801" i="4"/>
  <c r="K795" i="4"/>
  <c r="K788" i="4" s="1"/>
  <c r="J795" i="4"/>
  <c r="I795" i="4"/>
  <c r="J794" i="4"/>
  <c r="H794" i="4"/>
  <c r="G794" i="4"/>
  <c r="I794" i="4" s="1"/>
  <c r="F794" i="4"/>
  <c r="K794" i="4" s="1"/>
  <c r="E794" i="4"/>
  <c r="D794" i="4"/>
  <c r="J788" i="4"/>
  <c r="I788" i="4"/>
  <c r="H788" i="4"/>
  <c r="G788" i="4"/>
  <c r="F788" i="4"/>
  <c r="F787" i="4" s="1"/>
  <c r="E788" i="4"/>
  <c r="D788" i="4"/>
  <c r="J787" i="4"/>
  <c r="H787" i="4"/>
  <c r="G787" i="4"/>
  <c r="I787" i="4" s="1"/>
  <c r="E787" i="4"/>
  <c r="D787" i="4"/>
  <c r="J781" i="4"/>
  <c r="J774" i="4" s="1"/>
  <c r="H780" i="4"/>
  <c r="G780" i="4"/>
  <c r="F780" i="4"/>
  <c r="E780" i="4"/>
  <c r="J780" i="4" s="1"/>
  <c r="D780" i="4"/>
  <c r="H774" i="4"/>
  <c r="H773" i="4" s="1"/>
  <c r="G774" i="4"/>
  <c r="G773" i="4" s="1"/>
  <c r="F774" i="4"/>
  <c r="F745" i="4" s="1"/>
  <c r="E774" i="4"/>
  <c r="D774" i="4"/>
  <c r="F773" i="4"/>
  <c r="E773" i="4"/>
  <c r="J773" i="4" s="1"/>
  <c r="D773" i="4"/>
  <c r="H772" i="4"/>
  <c r="G772" i="4"/>
  <c r="F772" i="4"/>
  <c r="E772" i="4"/>
  <c r="E766" i="4" s="1"/>
  <c r="H766" i="4"/>
  <c r="G766" i="4"/>
  <c r="F766" i="4"/>
  <c r="D766" i="4"/>
  <c r="H764" i="4"/>
  <c r="H759" i="4" s="1"/>
  <c r="G764" i="4"/>
  <c r="F764" i="4"/>
  <c r="F759" i="4" s="1"/>
  <c r="E764" i="4"/>
  <c r="E759" i="4" s="1"/>
  <c r="D764" i="4"/>
  <c r="I764" i="4" s="1"/>
  <c r="G759" i="4"/>
  <c r="D759" i="4"/>
  <c r="F757" i="4"/>
  <c r="E757" i="4"/>
  <c r="H756" i="4"/>
  <c r="F756" i="4"/>
  <c r="D756" i="4"/>
  <c r="I755" i="4"/>
  <c r="H755" i="4"/>
  <c r="G755" i="4"/>
  <c r="G756" i="4" s="1"/>
  <c r="K756" i="4" s="1"/>
  <c r="F755" i="4"/>
  <c r="E755" i="4"/>
  <c r="E756" i="4" s="1"/>
  <c r="E733" i="4" s="1"/>
  <c r="D755" i="4"/>
  <c r="H753" i="4"/>
  <c r="H752" i="4" s="1"/>
  <c r="G753" i="4"/>
  <c r="G754" i="4" s="1"/>
  <c r="F753" i="4"/>
  <c r="F754" i="4" s="1"/>
  <c r="D753" i="4"/>
  <c r="I753" i="4" s="1"/>
  <c r="G752" i="4"/>
  <c r="H751" i="4"/>
  <c r="G751" i="4"/>
  <c r="F751" i="4"/>
  <c r="E751" i="4"/>
  <c r="D751" i="4"/>
  <c r="D750" i="4"/>
  <c r="D749" i="4"/>
  <c r="I748" i="4"/>
  <c r="H748" i="4"/>
  <c r="G748" i="4"/>
  <c r="F748" i="4"/>
  <c r="E748" i="4"/>
  <c r="D748" i="4"/>
  <c r="K747" i="4"/>
  <c r="H747" i="4"/>
  <c r="G747" i="4"/>
  <c r="J747" i="4" s="1"/>
  <c r="F747" i="4"/>
  <c r="E747" i="4"/>
  <c r="D747" i="4"/>
  <c r="H746" i="4"/>
  <c r="D746" i="4"/>
  <c r="H745" i="4"/>
  <c r="H744" i="4" s="1"/>
  <c r="G745" i="4"/>
  <c r="D745" i="4"/>
  <c r="D744" i="4" s="1"/>
  <c r="G744" i="4"/>
  <c r="K744" i="4" s="1"/>
  <c r="F744" i="4"/>
  <c r="D743" i="4"/>
  <c r="D735" i="4" s="1"/>
  <c r="D729" i="4" s="1"/>
  <c r="D742" i="4"/>
  <c r="I741" i="4"/>
  <c r="H741" i="4"/>
  <c r="G741" i="4"/>
  <c r="J741" i="4" s="1"/>
  <c r="F741" i="4"/>
  <c r="E741" i="4"/>
  <c r="D741" i="4"/>
  <c r="I740" i="4"/>
  <c r="H740" i="4"/>
  <c r="G740" i="4"/>
  <c r="J740" i="4" s="1"/>
  <c r="F740" i="4"/>
  <c r="E740" i="4"/>
  <c r="D740" i="4"/>
  <c r="H739" i="4"/>
  <c r="E739" i="4"/>
  <c r="D739" i="4"/>
  <c r="I738" i="4"/>
  <c r="H738" i="4"/>
  <c r="G738" i="4"/>
  <c r="J738" i="4" s="1"/>
  <c r="F738" i="4"/>
  <c r="E738" i="4"/>
  <c r="D738" i="4"/>
  <c r="H737" i="4"/>
  <c r="G737" i="4"/>
  <c r="J737" i="4" s="1"/>
  <c r="F737" i="4"/>
  <c r="E737" i="4"/>
  <c r="H736" i="4"/>
  <c r="G736" i="4"/>
  <c r="F736" i="4"/>
  <c r="E736" i="4"/>
  <c r="D736" i="4"/>
  <c r="H735" i="4"/>
  <c r="G735" i="4"/>
  <c r="F735" i="4"/>
  <c r="E735" i="4"/>
  <c r="I734" i="4"/>
  <c r="H734" i="4"/>
  <c r="G734" i="4"/>
  <c r="F734" i="4"/>
  <c r="E734" i="4"/>
  <c r="D734" i="4"/>
  <c r="I733" i="4"/>
  <c r="H733" i="4"/>
  <c r="G733" i="4"/>
  <c r="F733" i="4"/>
  <c r="D733" i="4"/>
  <c r="I732" i="4"/>
  <c r="H732" i="4"/>
  <c r="G732" i="4"/>
  <c r="J732" i="4" s="1"/>
  <c r="F732" i="4"/>
  <c r="E732" i="4"/>
  <c r="D732" i="4"/>
  <c r="I730" i="4"/>
  <c r="H730" i="4"/>
  <c r="G730" i="4"/>
  <c r="F730" i="4"/>
  <c r="D730" i="4"/>
  <c r="I729" i="4"/>
  <c r="H729" i="4"/>
  <c r="G729" i="4"/>
  <c r="F729" i="4"/>
  <c r="I726" i="4"/>
  <c r="H726" i="4"/>
  <c r="G726" i="4"/>
  <c r="F726" i="4"/>
  <c r="E726" i="4"/>
  <c r="D726" i="4"/>
  <c r="K723" i="4"/>
  <c r="J723" i="4"/>
  <c r="I723" i="4"/>
  <c r="J722" i="4"/>
  <c r="I722" i="4"/>
  <c r="H722" i="4"/>
  <c r="G722" i="4"/>
  <c r="K722" i="4" s="1"/>
  <c r="F722" i="4"/>
  <c r="E722" i="4"/>
  <c r="D722" i="4"/>
  <c r="J719" i="4"/>
  <c r="H719" i="4"/>
  <c r="G719" i="4"/>
  <c r="K719" i="4" s="1"/>
  <c r="F719" i="4"/>
  <c r="E719" i="4"/>
  <c r="D719" i="4"/>
  <c r="K718" i="4"/>
  <c r="J718" i="4"/>
  <c r="I718" i="4"/>
  <c r="I719" i="4" s="1"/>
  <c r="I717" i="4"/>
  <c r="H717" i="4"/>
  <c r="J717" i="4" s="1"/>
  <c r="G717" i="4"/>
  <c r="K717" i="4" s="1"/>
  <c r="F717" i="4"/>
  <c r="E717" i="4"/>
  <c r="D717" i="4"/>
  <c r="K716" i="4"/>
  <c r="J716" i="4"/>
  <c r="I716" i="4"/>
  <c r="H715" i="4"/>
  <c r="J715" i="4" s="1"/>
  <c r="G715" i="4"/>
  <c r="I715" i="4" s="1"/>
  <c r="K715" i="4" s="1"/>
  <c r="F715" i="4"/>
  <c r="E715" i="4"/>
  <c r="D715" i="4"/>
  <c r="I712" i="4"/>
  <c r="H712" i="4"/>
  <c r="G712" i="4"/>
  <c r="F712" i="4"/>
  <c r="E712" i="4"/>
  <c r="D712" i="4"/>
  <c r="K709" i="4"/>
  <c r="J709" i="4"/>
  <c r="I709" i="4"/>
  <c r="I708" i="4"/>
  <c r="H708" i="4"/>
  <c r="J708" i="4" s="1"/>
  <c r="G708" i="4"/>
  <c r="K708" i="4" s="1"/>
  <c r="F708" i="4"/>
  <c r="E708" i="4"/>
  <c r="D708" i="4"/>
  <c r="I705" i="4"/>
  <c r="H705" i="4"/>
  <c r="G705" i="4"/>
  <c r="F705" i="4"/>
  <c r="E705" i="4"/>
  <c r="D705" i="4"/>
  <c r="K702" i="4"/>
  <c r="J702" i="4"/>
  <c r="I702" i="4"/>
  <c r="J701" i="4"/>
  <c r="I701" i="4"/>
  <c r="H701" i="4"/>
  <c r="G701" i="4"/>
  <c r="K701" i="4" s="1"/>
  <c r="F701" i="4"/>
  <c r="E701" i="4"/>
  <c r="D701" i="4"/>
  <c r="I698" i="4"/>
  <c r="H698" i="4"/>
  <c r="G698" i="4"/>
  <c r="F698" i="4"/>
  <c r="E698" i="4"/>
  <c r="D698" i="4"/>
  <c r="H695" i="4"/>
  <c r="G695" i="4"/>
  <c r="I695" i="4" s="1"/>
  <c r="F695" i="4"/>
  <c r="E695" i="4"/>
  <c r="D695" i="4"/>
  <c r="H694" i="4"/>
  <c r="G694" i="4"/>
  <c r="I694" i="4" s="1"/>
  <c r="F694" i="4"/>
  <c r="E694" i="4"/>
  <c r="D694" i="4"/>
  <c r="K688" i="4"/>
  <c r="J688" i="4"/>
  <c r="I688" i="4"/>
  <c r="H687" i="4"/>
  <c r="G687" i="4"/>
  <c r="K687" i="4" s="1"/>
  <c r="F687" i="4"/>
  <c r="E687" i="4"/>
  <c r="D687" i="4"/>
  <c r="K681" i="4"/>
  <c r="J681" i="4"/>
  <c r="I681" i="4"/>
  <c r="J680" i="4"/>
  <c r="I680" i="4"/>
  <c r="H680" i="4"/>
  <c r="G680" i="4"/>
  <c r="K680" i="4" s="1"/>
  <c r="F680" i="4"/>
  <c r="E680" i="4"/>
  <c r="D680" i="4"/>
  <c r="K674" i="4"/>
  <c r="J674" i="4"/>
  <c r="I674" i="4"/>
  <c r="H673" i="4"/>
  <c r="G673" i="4"/>
  <c r="F673" i="4"/>
  <c r="E673" i="4"/>
  <c r="D673" i="4"/>
  <c r="K667" i="4"/>
  <c r="J667" i="4"/>
  <c r="I667" i="4"/>
  <c r="I666" i="4"/>
  <c r="H666" i="4"/>
  <c r="G666" i="4"/>
  <c r="J666" i="4" s="1"/>
  <c r="F666" i="4"/>
  <c r="E666" i="4"/>
  <c r="D666" i="4"/>
  <c r="K660" i="4"/>
  <c r="J660" i="4"/>
  <c r="I660" i="4"/>
  <c r="H659" i="4"/>
  <c r="G659" i="4"/>
  <c r="I659" i="4" s="1"/>
  <c r="F659" i="4"/>
  <c r="E659" i="4"/>
  <c r="D659" i="4"/>
  <c r="K658" i="4"/>
  <c r="J658" i="4"/>
  <c r="H658" i="4"/>
  <c r="G658" i="4"/>
  <c r="G652" i="4" s="1"/>
  <c r="F658" i="4"/>
  <c r="E658" i="4"/>
  <c r="D658" i="4"/>
  <c r="K657" i="4"/>
  <c r="J657" i="4"/>
  <c r="H657" i="4"/>
  <c r="G657" i="4"/>
  <c r="F657" i="4"/>
  <c r="E657" i="4"/>
  <c r="D657" i="4"/>
  <c r="G656" i="4"/>
  <c r="F656" i="4"/>
  <c r="E656" i="4"/>
  <c r="H655" i="4"/>
  <c r="H656" i="4" s="1"/>
  <c r="G655" i="4"/>
  <c r="F655" i="4"/>
  <c r="F652" i="4" s="1"/>
  <c r="E655" i="4"/>
  <c r="D655" i="4"/>
  <c r="D656" i="4" s="1"/>
  <c r="H654" i="4"/>
  <c r="G654" i="4"/>
  <c r="F654" i="4"/>
  <c r="E654" i="4"/>
  <c r="D654" i="4"/>
  <c r="I653" i="4"/>
  <c r="H653" i="4"/>
  <c r="G653" i="4"/>
  <c r="J653" i="4" s="1"/>
  <c r="F653" i="4"/>
  <c r="E653" i="4"/>
  <c r="D653" i="4"/>
  <c r="E652" i="4"/>
  <c r="H645" i="4"/>
  <c r="G645" i="4"/>
  <c r="F645" i="4"/>
  <c r="E645" i="4"/>
  <c r="D645" i="4"/>
  <c r="K644" i="4"/>
  <c r="J644" i="4"/>
  <c r="I644" i="4"/>
  <c r="H644" i="4"/>
  <c r="G644" i="4"/>
  <c r="F644" i="4"/>
  <c r="E644" i="4"/>
  <c r="D644" i="4"/>
  <c r="K643" i="4"/>
  <c r="J643" i="4"/>
  <c r="I643" i="4"/>
  <c r="H643" i="4"/>
  <c r="G643" i="4"/>
  <c r="F643" i="4"/>
  <c r="F638" i="4" s="1"/>
  <c r="E643" i="4"/>
  <c r="D643" i="4"/>
  <c r="K641" i="4"/>
  <c r="J641" i="4"/>
  <c r="I641" i="4"/>
  <c r="H641" i="4"/>
  <c r="F641" i="4"/>
  <c r="E641" i="4"/>
  <c r="D641" i="4"/>
  <c r="E640" i="4"/>
  <c r="D640" i="4"/>
  <c r="H639" i="4"/>
  <c r="G639" i="4"/>
  <c r="E639" i="4"/>
  <c r="E638" i="4" s="1"/>
  <c r="D639" i="4"/>
  <c r="H638" i="4"/>
  <c r="G638" i="4"/>
  <c r="D638" i="4"/>
  <c r="K632" i="4"/>
  <c r="J632" i="4"/>
  <c r="I632" i="4"/>
  <c r="K631" i="4"/>
  <c r="J631" i="4"/>
  <c r="I631" i="4"/>
  <c r="H631" i="4"/>
  <c r="G631" i="4"/>
  <c r="F631" i="4"/>
  <c r="E631" i="4"/>
  <c r="D631" i="4"/>
  <c r="K625" i="4"/>
  <c r="K624" i="4" s="1"/>
  <c r="J625" i="4"/>
  <c r="I625" i="4"/>
  <c r="J624" i="4"/>
  <c r="I624" i="4"/>
  <c r="H624" i="4"/>
  <c r="G624" i="4"/>
  <c r="F624" i="4"/>
  <c r="E624" i="4"/>
  <c r="D624" i="4"/>
  <c r="K618" i="4"/>
  <c r="J618" i="4"/>
  <c r="I618" i="4"/>
  <c r="I617" i="4"/>
  <c r="H617" i="4"/>
  <c r="G617" i="4"/>
  <c r="J617" i="4" s="1"/>
  <c r="F617" i="4"/>
  <c r="E617" i="4"/>
  <c r="D617" i="4"/>
  <c r="K616" i="4"/>
  <c r="J616" i="4"/>
  <c r="I616" i="4"/>
  <c r="H616" i="4"/>
  <c r="G616" i="4"/>
  <c r="F616" i="4"/>
  <c r="E616" i="4"/>
  <c r="D616" i="4"/>
  <c r="K615" i="4"/>
  <c r="J615" i="4"/>
  <c r="I615" i="4"/>
  <c r="H615" i="4"/>
  <c r="G615" i="4"/>
  <c r="F615" i="4"/>
  <c r="E615" i="4"/>
  <c r="D615" i="4"/>
  <c r="K613" i="4"/>
  <c r="J613" i="4"/>
  <c r="I613" i="4"/>
  <c r="H613" i="4"/>
  <c r="G613" i="4"/>
  <c r="F613" i="4"/>
  <c r="E613" i="4"/>
  <c r="D613" i="4"/>
  <c r="K612" i="4"/>
  <c r="J612" i="4"/>
  <c r="I612" i="4"/>
  <c r="H612" i="4"/>
  <c r="G612" i="4"/>
  <c r="F612" i="4"/>
  <c r="E612" i="4"/>
  <c r="D612" i="4"/>
  <c r="I611" i="4"/>
  <c r="H611" i="4"/>
  <c r="G611" i="4"/>
  <c r="J611" i="4" s="1"/>
  <c r="F611" i="4"/>
  <c r="E611" i="4"/>
  <c r="D611" i="4"/>
  <c r="D569" i="4" s="1"/>
  <c r="D568" i="4" s="1"/>
  <c r="I610" i="4"/>
  <c r="H610" i="4"/>
  <c r="G610" i="4"/>
  <c r="J610" i="4" s="1"/>
  <c r="F610" i="4"/>
  <c r="E610" i="4"/>
  <c r="D610" i="4"/>
  <c r="I604" i="4"/>
  <c r="H604" i="4"/>
  <c r="H576" i="4" s="1"/>
  <c r="G604" i="4"/>
  <c r="J604" i="4" s="1"/>
  <c r="F603" i="4"/>
  <c r="E603" i="4"/>
  <c r="D603" i="4"/>
  <c r="K597" i="4"/>
  <c r="J597" i="4"/>
  <c r="I597" i="4"/>
  <c r="I596" i="4"/>
  <c r="H596" i="4"/>
  <c r="G596" i="4"/>
  <c r="J596" i="4" s="1"/>
  <c r="F596" i="4"/>
  <c r="E596" i="4"/>
  <c r="D596" i="4"/>
  <c r="K590" i="4"/>
  <c r="J590" i="4"/>
  <c r="I590" i="4"/>
  <c r="H589" i="4"/>
  <c r="G589" i="4"/>
  <c r="I589" i="4" s="1"/>
  <c r="F589" i="4"/>
  <c r="E589" i="4"/>
  <c r="D589" i="4"/>
  <c r="K583" i="4"/>
  <c r="J583" i="4"/>
  <c r="I583" i="4"/>
  <c r="H582" i="4"/>
  <c r="G582" i="4"/>
  <c r="K582" i="4" s="1"/>
  <c r="F582" i="4"/>
  <c r="E582" i="4"/>
  <c r="D582" i="4"/>
  <c r="K581" i="4"/>
  <c r="J581" i="4"/>
  <c r="I581" i="4"/>
  <c r="H581" i="4"/>
  <c r="G581" i="4"/>
  <c r="G574" i="4" s="1"/>
  <c r="F581" i="4"/>
  <c r="E581" i="4"/>
  <c r="D581" i="4"/>
  <c r="K580" i="4"/>
  <c r="K573" i="4" s="1"/>
  <c r="J580" i="4"/>
  <c r="I580" i="4"/>
  <c r="H580" i="4"/>
  <c r="G580" i="4"/>
  <c r="G573" i="4" s="1"/>
  <c r="F580" i="4"/>
  <c r="F573" i="4" s="1"/>
  <c r="E580" i="4"/>
  <c r="D580" i="4"/>
  <c r="K578" i="4"/>
  <c r="J578" i="4"/>
  <c r="I578" i="4"/>
  <c r="H578" i="4"/>
  <c r="G578" i="4"/>
  <c r="G571" i="4" s="1"/>
  <c r="F578" i="4"/>
  <c r="E578" i="4"/>
  <c r="D578" i="4"/>
  <c r="K577" i="4"/>
  <c r="J577" i="4"/>
  <c r="I577" i="4"/>
  <c r="H577" i="4"/>
  <c r="G577" i="4"/>
  <c r="F577" i="4"/>
  <c r="E577" i="4"/>
  <c r="D577" i="4"/>
  <c r="G576" i="4"/>
  <c r="K576" i="4" s="1"/>
  <c r="F576" i="4"/>
  <c r="E576" i="4"/>
  <c r="D576" i="4"/>
  <c r="G575" i="4"/>
  <c r="K575" i="4" s="1"/>
  <c r="F575" i="4"/>
  <c r="E575" i="4"/>
  <c r="D575" i="4"/>
  <c r="K574" i="4"/>
  <c r="J574" i="4"/>
  <c r="H574" i="4"/>
  <c r="F574" i="4"/>
  <c r="E574" i="4"/>
  <c r="D574" i="4"/>
  <c r="J573" i="4"/>
  <c r="H573" i="4"/>
  <c r="E573" i="4"/>
  <c r="D573" i="4"/>
  <c r="H572" i="4"/>
  <c r="G572" i="4"/>
  <c r="F572" i="4"/>
  <c r="E572" i="4"/>
  <c r="D572" i="4"/>
  <c r="H571" i="4"/>
  <c r="F571" i="4"/>
  <c r="F568" i="4" s="1"/>
  <c r="E571" i="4"/>
  <c r="E568" i="4" s="1"/>
  <c r="D571" i="4"/>
  <c r="H570" i="4"/>
  <c r="G570" i="4"/>
  <c r="F570" i="4"/>
  <c r="E570" i="4"/>
  <c r="D570" i="4"/>
  <c r="G569" i="4"/>
  <c r="K569" i="4" s="1"/>
  <c r="F569" i="4"/>
  <c r="E569" i="4"/>
  <c r="H561" i="4"/>
  <c r="G561" i="4"/>
  <c r="F561" i="4"/>
  <c r="E561" i="4"/>
  <c r="D561" i="4"/>
  <c r="K555" i="4"/>
  <c r="J555" i="4"/>
  <c r="I555" i="4"/>
  <c r="H554" i="4"/>
  <c r="G554" i="4"/>
  <c r="K554" i="4" s="1"/>
  <c r="F554" i="4"/>
  <c r="E554" i="4"/>
  <c r="D554" i="4"/>
  <c r="K548" i="4"/>
  <c r="J548" i="4"/>
  <c r="I548" i="4"/>
  <c r="J547" i="4"/>
  <c r="I547" i="4"/>
  <c r="H547" i="4"/>
  <c r="G547" i="4"/>
  <c r="K547" i="4" s="1"/>
  <c r="F547" i="4"/>
  <c r="E547" i="4"/>
  <c r="D547" i="4"/>
  <c r="K541" i="4"/>
  <c r="J541" i="4"/>
  <c r="I541" i="4"/>
  <c r="I540" i="4"/>
  <c r="H540" i="4"/>
  <c r="G540" i="4"/>
  <c r="J540" i="4" s="1"/>
  <c r="F540" i="4"/>
  <c r="E540" i="4"/>
  <c r="D540" i="4"/>
  <c r="K534" i="4"/>
  <c r="J534" i="4"/>
  <c r="I534" i="4"/>
  <c r="H533" i="4"/>
  <c r="G533" i="4"/>
  <c r="I533" i="4" s="1"/>
  <c r="F533" i="4"/>
  <c r="E533" i="4"/>
  <c r="D533" i="4"/>
  <c r="K527" i="4"/>
  <c r="J527" i="4"/>
  <c r="I527" i="4"/>
  <c r="H526" i="4"/>
  <c r="G526" i="4"/>
  <c r="K526" i="4" s="1"/>
  <c r="F526" i="4"/>
  <c r="E526" i="4"/>
  <c r="D526" i="4"/>
  <c r="H520" i="4"/>
  <c r="G520" i="4"/>
  <c r="K520" i="4" s="1"/>
  <c r="F520" i="4"/>
  <c r="F513" i="4" s="1"/>
  <c r="F512" i="4" s="1"/>
  <c r="E520" i="4"/>
  <c r="D520" i="4"/>
  <c r="H519" i="4"/>
  <c r="G519" i="4"/>
  <c r="K519" i="4" s="1"/>
  <c r="F519" i="4"/>
  <c r="E519" i="4"/>
  <c r="D519" i="4"/>
  <c r="H518" i="4"/>
  <c r="H512" i="4" s="1"/>
  <c r="G518" i="4"/>
  <c r="F518" i="4"/>
  <c r="E518" i="4"/>
  <c r="D518" i="4"/>
  <c r="D512" i="4" s="1"/>
  <c r="H517" i="4"/>
  <c r="G517" i="4"/>
  <c r="F517" i="4"/>
  <c r="E517" i="4"/>
  <c r="D517" i="4"/>
  <c r="H513" i="4"/>
  <c r="E513" i="4"/>
  <c r="D513" i="4"/>
  <c r="E512" i="4"/>
  <c r="H509" i="4"/>
  <c r="G509" i="4"/>
  <c r="F509" i="4"/>
  <c r="E509" i="4"/>
  <c r="D509" i="4"/>
  <c r="K506" i="4"/>
  <c r="J506" i="4"/>
  <c r="I506" i="4"/>
  <c r="I505" i="4"/>
  <c r="H505" i="4"/>
  <c r="G505" i="4"/>
  <c r="J505" i="4" s="1"/>
  <c r="F505" i="4"/>
  <c r="E505" i="4"/>
  <c r="D505" i="4"/>
  <c r="H502" i="4"/>
  <c r="G502" i="4"/>
  <c r="F502" i="4"/>
  <c r="E502" i="4"/>
  <c r="D502" i="4"/>
  <c r="K499" i="4"/>
  <c r="J499" i="4"/>
  <c r="I499" i="4"/>
  <c r="I498" i="4"/>
  <c r="H498" i="4"/>
  <c r="G498" i="4"/>
  <c r="J498" i="4" s="1"/>
  <c r="F498" i="4"/>
  <c r="E498" i="4"/>
  <c r="D498" i="4"/>
  <c r="I495" i="4"/>
  <c r="H495" i="4"/>
  <c r="G495" i="4"/>
  <c r="J495" i="4" s="1"/>
  <c r="F495" i="4"/>
  <c r="E495" i="4"/>
  <c r="D495" i="4"/>
  <c r="K494" i="4"/>
  <c r="J494" i="4"/>
  <c r="I494" i="4"/>
  <c r="H493" i="4"/>
  <c r="G493" i="4"/>
  <c r="I493" i="4" s="1"/>
  <c r="F493" i="4"/>
  <c r="E493" i="4"/>
  <c r="D493" i="4"/>
  <c r="K492" i="4"/>
  <c r="J492" i="4"/>
  <c r="I492" i="4"/>
  <c r="H491" i="4"/>
  <c r="G491" i="4"/>
  <c r="K491" i="4" s="1"/>
  <c r="F491" i="4"/>
  <c r="E491" i="4"/>
  <c r="D491" i="4"/>
  <c r="H488" i="4"/>
  <c r="G488" i="4"/>
  <c r="K488" i="4" s="1"/>
  <c r="F488" i="4"/>
  <c r="E488" i="4"/>
  <c r="D488" i="4"/>
  <c r="K487" i="4"/>
  <c r="J487" i="4"/>
  <c r="I487" i="4"/>
  <c r="J486" i="4"/>
  <c r="I486" i="4"/>
  <c r="H486" i="4"/>
  <c r="G486" i="4"/>
  <c r="K486" i="4" s="1"/>
  <c r="F486" i="4"/>
  <c r="E486" i="4"/>
  <c r="D486" i="4"/>
  <c r="K485" i="4"/>
  <c r="J485" i="4"/>
  <c r="I485" i="4"/>
  <c r="I484" i="4"/>
  <c r="H484" i="4"/>
  <c r="G484" i="4"/>
  <c r="J484" i="4" s="1"/>
  <c r="F484" i="4"/>
  <c r="E484" i="4"/>
  <c r="D484" i="4"/>
  <c r="H481" i="4"/>
  <c r="H479" i="4"/>
  <c r="G479" i="4"/>
  <c r="H477" i="4"/>
  <c r="G477" i="4"/>
  <c r="F477" i="4"/>
  <c r="E477" i="4"/>
  <c r="D477" i="4"/>
  <c r="K471" i="4"/>
  <c r="J471" i="4"/>
  <c r="I471" i="4"/>
  <c r="H470" i="4"/>
  <c r="G470" i="4"/>
  <c r="I470" i="4" s="1"/>
  <c r="F470" i="4"/>
  <c r="E470" i="4"/>
  <c r="D470" i="4"/>
  <c r="K464" i="4"/>
  <c r="J464" i="4"/>
  <c r="I464" i="4"/>
  <c r="J463" i="4"/>
  <c r="H463" i="4"/>
  <c r="G463" i="4"/>
  <c r="K463" i="4" s="1"/>
  <c r="F463" i="4"/>
  <c r="E463" i="4"/>
  <c r="D463" i="4"/>
  <c r="H456" i="4"/>
  <c r="G456" i="4"/>
  <c r="F456" i="4"/>
  <c r="E456" i="4"/>
  <c r="D456" i="4"/>
  <c r="H450" i="4"/>
  <c r="G450" i="4"/>
  <c r="I450" i="4" s="1"/>
  <c r="F450" i="4"/>
  <c r="E450" i="4"/>
  <c r="D450" i="4"/>
  <c r="H449" i="4"/>
  <c r="G449" i="4"/>
  <c r="I449" i="4" s="1"/>
  <c r="F449" i="4"/>
  <c r="E449" i="4"/>
  <c r="D449" i="4"/>
  <c r="F443" i="4"/>
  <c r="H442" i="4"/>
  <c r="G442" i="4"/>
  <c r="F442" i="4"/>
  <c r="E442" i="4"/>
  <c r="D442" i="4"/>
  <c r="K436" i="4"/>
  <c r="J436" i="4"/>
  <c r="I436" i="4"/>
  <c r="I435" i="4"/>
  <c r="H435" i="4"/>
  <c r="G435" i="4"/>
  <c r="J435" i="4" s="1"/>
  <c r="F435" i="4"/>
  <c r="E435" i="4"/>
  <c r="D435" i="4"/>
  <c r="K429" i="4"/>
  <c r="J429" i="4"/>
  <c r="I429" i="4"/>
  <c r="H428" i="4"/>
  <c r="G428" i="4"/>
  <c r="I428" i="4" s="1"/>
  <c r="F428" i="4"/>
  <c r="E428" i="4"/>
  <c r="D428" i="4"/>
  <c r="K422" i="4"/>
  <c r="J422" i="4"/>
  <c r="I422" i="4"/>
  <c r="K421" i="4"/>
  <c r="H421" i="4"/>
  <c r="G421" i="4"/>
  <c r="J421" i="4" s="1"/>
  <c r="F421" i="4"/>
  <c r="E421" i="4"/>
  <c r="D421" i="4"/>
  <c r="K415" i="4"/>
  <c r="J415" i="4"/>
  <c r="I415" i="4"/>
  <c r="J414" i="4"/>
  <c r="I414" i="4"/>
  <c r="H414" i="4"/>
  <c r="G414" i="4"/>
  <c r="K414" i="4" s="1"/>
  <c r="F414" i="4"/>
  <c r="E414" i="4"/>
  <c r="D414" i="4"/>
  <c r="K407" i="4"/>
  <c r="J407" i="4"/>
  <c r="I407" i="4"/>
  <c r="H407" i="4"/>
  <c r="G407" i="4"/>
  <c r="F407" i="4"/>
  <c r="E407" i="4"/>
  <c r="D407" i="4"/>
  <c r="K401" i="4"/>
  <c r="J401" i="4"/>
  <c r="I401" i="4"/>
  <c r="I400" i="4"/>
  <c r="H400" i="4"/>
  <c r="G400" i="4"/>
  <c r="J400" i="4" s="1"/>
  <c r="F400" i="4"/>
  <c r="E400" i="4"/>
  <c r="D400" i="4"/>
  <c r="H399" i="4"/>
  <c r="G399" i="4"/>
  <c r="F399" i="4"/>
  <c r="E399" i="4"/>
  <c r="D399" i="4"/>
  <c r="H398" i="4"/>
  <c r="G398" i="4"/>
  <c r="F398" i="4"/>
  <c r="E398" i="4"/>
  <c r="D398" i="4"/>
  <c r="H396" i="4"/>
  <c r="H393" i="4" s="1"/>
  <c r="G396" i="4"/>
  <c r="G393" i="4" s="1"/>
  <c r="F396" i="4"/>
  <c r="F393" i="4" s="1"/>
  <c r="E396" i="4"/>
  <c r="D396" i="4"/>
  <c r="D393" i="4" s="1"/>
  <c r="H395" i="4"/>
  <c r="G395" i="4"/>
  <c r="F395" i="4"/>
  <c r="E395" i="4"/>
  <c r="D395" i="4"/>
  <c r="I394" i="4"/>
  <c r="H394" i="4"/>
  <c r="G394" i="4"/>
  <c r="F394" i="4"/>
  <c r="E394" i="4"/>
  <c r="E393" i="4" s="1"/>
  <c r="D394" i="4"/>
  <c r="I393" i="4"/>
  <c r="H388" i="4"/>
  <c r="G388" i="4"/>
  <c r="F388" i="4"/>
  <c r="E388" i="4"/>
  <c r="D388" i="4"/>
  <c r="J387" i="4"/>
  <c r="I387" i="4"/>
  <c r="H387" i="4"/>
  <c r="G387" i="4"/>
  <c r="K387" i="4" s="1"/>
  <c r="F387" i="4"/>
  <c r="E387" i="4"/>
  <c r="D387" i="4"/>
  <c r="J386" i="4"/>
  <c r="I386" i="4"/>
  <c r="H386" i="4"/>
  <c r="G386" i="4"/>
  <c r="F386" i="4"/>
  <c r="E386" i="4"/>
  <c r="D386" i="4"/>
  <c r="K380" i="4"/>
  <c r="J380" i="4"/>
  <c r="I380" i="4"/>
  <c r="I379" i="4"/>
  <c r="H379" i="4"/>
  <c r="G379" i="4"/>
  <c r="J379" i="4" s="1"/>
  <c r="F379" i="4"/>
  <c r="E379" i="4"/>
  <c r="D379" i="4"/>
  <c r="K373" i="4"/>
  <c r="J373" i="4"/>
  <c r="I373" i="4"/>
  <c r="H372" i="4"/>
  <c r="G372" i="4"/>
  <c r="I372" i="4" s="1"/>
  <c r="F372" i="4"/>
  <c r="E372" i="4"/>
  <c r="D372" i="4"/>
  <c r="K366" i="4"/>
  <c r="J366" i="4"/>
  <c r="I366" i="4"/>
  <c r="H365" i="4"/>
  <c r="G365" i="4"/>
  <c r="K365" i="4" s="1"/>
  <c r="F365" i="4"/>
  <c r="E365" i="4"/>
  <c r="D365" i="4"/>
  <c r="K359" i="4"/>
  <c r="J359" i="4"/>
  <c r="I359" i="4"/>
  <c r="J358" i="4"/>
  <c r="I358" i="4"/>
  <c r="H358" i="4"/>
  <c r="G358" i="4"/>
  <c r="F358" i="4"/>
  <c r="E358" i="4"/>
  <c r="D358" i="4"/>
  <c r="K351" i="4"/>
  <c r="J351" i="4"/>
  <c r="I351" i="4"/>
  <c r="H351" i="4"/>
  <c r="G351" i="4"/>
  <c r="F351" i="4"/>
  <c r="E351" i="4"/>
  <c r="D351" i="4"/>
  <c r="H348" i="4"/>
  <c r="G348" i="4"/>
  <c r="F348" i="4"/>
  <c r="F341" i="4" s="1"/>
  <c r="E348" i="4"/>
  <c r="E341" i="4" s="1"/>
  <c r="D348" i="4"/>
  <c r="H346" i="4"/>
  <c r="G346" i="4"/>
  <c r="G339" i="4" s="1"/>
  <c r="F346" i="4"/>
  <c r="E346" i="4"/>
  <c r="D346" i="4"/>
  <c r="D339" i="4" s="1"/>
  <c r="D80" i="4" s="1"/>
  <c r="D72" i="4" s="1"/>
  <c r="H344" i="4"/>
  <c r="G344" i="4"/>
  <c r="F344" i="4"/>
  <c r="E344" i="4"/>
  <c r="D344" i="4"/>
  <c r="H343" i="4"/>
  <c r="G343" i="4"/>
  <c r="F343" i="4"/>
  <c r="E343" i="4"/>
  <c r="D343" i="4"/>
  <c r="H342" i="4"/>
  <c r="G342" i="4"/>
  <c r="F342" i="4"/>
  <c r="E342" i="4"/>
  <c r="D342" i="4"/>
  <c r="H341" i="4"/>
  <c r="G341" i="4"/>
  <c r="D341" i="4"/>
  <c r="H340" i="4"/>
  <c r="G340" i="4"/>
  <c r="G337" i="4" s="1"/>
  <c r="F340" i="4"/>
  <c r="E340" i="4"/>
  <c r="D340" i="4"/>
  <c r="H339" i="4"/>
  <c r="F339" i="4"/>
  <c r="E339" i="4"/>
  <c r="J338" i="4"/>
  <c r="I338" i="4"/>
  <c r="H338" i="4"/>
  <c r="G338" i="4"/>
  <c r="F338" i="4"/>
  <c r="F337" i="4" s="1"/>
  <c r="E338" i="4"/>
  <c r="E337" i="4" s="1"/>
  <c r="D338" i="4"/>
  <c r="H337" i="4"/>
  <c r="D337" i="4"/>
  <c r="I337" i="4" s="1"/>
  <c r="K331" i="4"/>
  <c r="J331" i="4"/>
  <c r="J330" i="4" s="1"/>
  <c r="I331" i="4"/>
  <c r="I310" i="4" s="1"/>
  <c r="K330" i="4"/>
  <c r="I330" i="4"/>
  <c r="H330" i="4"/>
  <c r="G330" i="4"/>
  <c r="F330" i="4"/>
  <c r="E330" i="4"/>
  <c r="D330" i="4"/>
  <c r="K324" i="4"/>
  <c r="J324" i="4"/>
  <c r="I324" i="4"/>
  <c r="H323" i="4"/>
  <c r="G323" i="4"/>
  <c r="K323" i="4" s="1"/>
  <c r="F323" i="4"/>
  <c r="E323" i="4"/>
  <c r="D323" i="4"/>
  <c r="K316" i="4"/>
  <c r="J316" i="4"/>
  <c r="I316" i="4"/>
  <c r="H316" i="4"/>
  <c r="G316" i="4"/>
  <c r="F316" i="4"/>
  <c r="E316" i="4"/>
  <c r="D316" i="4"/>
  <c r="K315" i="4"/>
  <c r="J315" i="4"/>
  <c r="I315" i="4"/>
  <c r="H315" i="4"/>
  <c r="H309" i="4" s="1"/>
  <c r="F315" i="4"/>
  <c r="E315" i="4"/>
  <c r="D315" i="4"/>
  <c r="K314" i="4"/>
  <c r="J314" i="4"/>
  <c r="I314" i="4"/>
  <c r="H314" i="4"/>
  <c r="F314" i="4"/>
  <c r="E314" i="4"/>
  <c r="D314" i="4"/>
  <c r="K312" i="4"/>
  <c r="J312" i="4"/>
  <c r="J309" i="4" s="1"/>
  <c r="I312" i="4"/>
  <c r="H312" i="4"/>
  <c r="F312" i="4"/>
  <c r="E312" i="4"/>
  <c r="E309" i="4" s="1"/>
  <c r="D312" i="4"/>
  <c r="K311" i="4"/>
  <c r="J311" i="4"/>
  <c r="I311" i="4"/>
  <c r="H311" i="4"/>
  <c r="F311" i="4"/>
  <c r="E311" i="4"/>
  <c r="D311" i="4"/>
  <c r="K310" i="4"/>
  <c r="J310" i="4"/>
  <c r="H310" i="4"/>
  <c r="G310" i="4"/>
  <c r="G309" i="4" s="1"/>
  <c r="F310" i="4"/>
  <c r="E310" i="4"/>
  <c r="D310" i="4"/>
  <c r="K309" i="4"/>
  <c r="F309" i="4"/>
  <c r="D309" i="4"/>
  <c r="K308" i="4"/>
  <c r="J308" i="4"/>
  <c r="I308" i="4"/>
  <c r="H308" i="4"/>
  <c r="F308" i="4"/>
  <c r="E308" i="4"/>
  <c r="D308" i="4"/>
  <c r="K307" i="4"/>
  <c r="J307" i="4"/>
  <c r="I307" i="4"/>
  <c r="H307" i="4"/>
  <c r="F307" i="4"/>
  <c r="E307" i="4"/>
  <c r="D307" i="4"/>
  <c r="K305" i="4"/>
  <c r="J305" i="4"/>
  <c r="I305" i="4"/>
  <c r="H305" i="4"/>
  <c r="F305" i="4"/>
  <c r="E305" i="4"/>
  <c r="E302" i="4" s="1"/>
  <c r="D305" i="4"/>
  <c r="K304" i="4"/>
  <c r="J304" i="4"/>
  <c r="I304" i="4"/>
  <c r="H304" i="4"/>
  <c r="F304" i="4"/>
  <c r="E304" i="4"/>
  <c r="D304" i="4"/>
  <c r="H303" i="4"/>
  <c r="H302" i="4" s="1"/>
  <c r="G303" i="4"/>
  <c r="K303" i="4" s="1"/>
  <c r="F303" i="4"/>
  <c r="E303" i="4"/>
  <c r="D303" i="4"/>
  <c r="D302" i="4" s="1"/>
  <c r="G302" i="4"/>
  <c r="F302" i="4"/>
  <c r="K296" i="4"/>
  <c r="J296" i="4"/>
  <c r="I296" i="4"/>
  <c r="I295" i="4"/>
  <c r="H295" i="4"/>
  <c r="G295" i="4"/>
  <c r="K295" i="4" s="1"/>
  <c r="F295" i="4"/>
  <c r="E295" i="4"/>
  <c r="D295" i="4"/>
  <c r="K289" i="4"/>
  <c r="J289" i="4"/>
  <c r="I289" i="4"/>
  <c r="J288" i="4"/>
  <c r="I288" i="4"/>
  <c r="H288" i="4"/>
  <c r="G288" i="4"/>
  <c r="K288" i="4" s="1"/>
  <c r="F288" i="4"/>
  <c r="E288" i="4"/>
  <c r="D288" i="4"/>
  <c r="K281" i="4"/>
  <c r="J281" i="4"/>
  <c r="I281" i="4"/>
  <c r="H281" i="4"/>
  <c r="G281" i="4"/>
  <c r="F281" i="4"/>
  <c r="E281" i="4"/>
  <c r="D281" i="4"/>
  <c r="K275" i="4"/>
  <c r="J275" i="4"/>
  <c r="I275" i="4"/>
  <c r="J274" i="4"/>
  <c r="I274" i="4"/>
  <c r="H274" i="4"/>
  <c r="G274" i="4"/>
  <c r="K274" i="4" s="1"/>
  <c r="F274" i="4"/>
  <c r="E274" i="4"/>
  <c r="D274" i="4"/>
  <c r="K267" i="4"/>
  <c r="J267" i="4"/>
  <c r="I267" i="4"/>
  <c r="H267" i="4"/>
  <c r="G267" i="4"/>
  <c r="F267" i="4"/>
  <c r="E267" i="4"/>
  <c r="D267" i="4"/>
  <c r="K260" i="4"/>
  <c r="J260" i="4"/>
  <c r="I260" i="4"/>
  <c r="H260" i="4"/>
  <c r="G260" i="4"/>
  <c r="F260" i="4"/>
  <c r="E260" i="4"/>
  <c r="D260" i="4"/>
  <c r="K254" i="4"/>
  <c r="J254" i="4"/>
  <c r="I254" i="4"/>
  <c r="I253" i="4"/>
  <c r="H253" i="4"/>
  <c r="G253" i="4"/>
  <c r="K253" i="4" s="1"/>
  <c r="F253" i="4"/>
  <c r="E253" i="4"/>
  <c r="D253" i="4"/>
  <c r="K246" i="4"/>
  <c r="J246" i="4"/>
  <c r="I246" i="4"/>
  <c r="H246" i="4"/>
  <c r="G246" i="4"/>
  <c r="F246" i="4"/>
  <c r="E246" i="4"/>
  <c r="D246" i="4"/>
  <c r="H241" i="4"/>
  <c r="G241" i="4"/>
  <c r="F241" i="4"/>
  <c r="E241" i="4"/>
  <c r="D241" i="4"/>
  <c r="J240" i="4"/>
  <c r="I240" i="4"/>
  <c r="H240" i="4"/>
  <c r="G240" i="4"/>
  <c r="K240" i="4" s="1"/>
  <c r="F240" i="4"/>
  <c r="F239" i="4" s="1"/>
  <c r="E240" i="4"/>
  <c r="I239" i="4"/>
  <c r="H239" i="4"/>
  <c r="G239" i="4"/>
  <c r="K239" i="4" s="1"/>
  <c r="E239" i="4"/>
  <c r="D239" i="4"/>
  <c r="H234" i="4"/>
  <c r="G234" i="4"/>
  <c r="F234" i="4"/>
  <c r="E234" i="4"/>
  <c r="D234" i="4"/>
  <c r="J233" i="4"/>
  <c r="I233" i="4"/>
  <c r="H233" i="4"/>
  <c r="G233" i="4"/>
  <c r="K233" i="4" s="1"/>
  <c r="F233" i="4"/>
  <c r="E233" i="4"/>
  <c r="D233" i="4"/>
  <c r="J232" i="4"/>
  <c r="I232" i="4"/>
  <c r="H232" i="4"/>
  <c r="G232" i="4"/>
  <c r="K232" i="4" s="1"/>
  <c r="F232" i="4"/>
  <c r="E232" i="4"/>
  <c r="D232" i="4"/>
  <c r="K226" i="4"/>
  <c r="J226" i="4"/>
  <c r="I226" i="4"/>
  <c r="I225" i="4"/>
  <c r="H225" i="4"/>
  <c r="G225" i="4"/>
  <c r="K225" i="4" s="1"/>
  <c r="F225" i="4"/>
  <c r="E225" i="4"/>
  <c r="D225" i="4"/>
  <c r="K219" i="4"/>
  <c r="J219" i="4"/>
  <c r="I219" i="4"/>
  <c r="H218" i="4"/>
  <c r="G218" i="4"/>
  <c r="K218" i="4" s="1"/>
  <c r="F218" i="4"/>
  <c r="E218" i="4"/>
  <c r="D218" i="4"/>
  <c r="K212" i="4"/>
  <c r="J212" i="4"/>
  <c r="I212" i="4"/>
  <c r="H211" i="4"/>
  <c r="G211" i="4"/>
  <c r="J211" i="4" s="1"/>
  <c r="F211" i="4"/>
  <c r="E211" i="4"/>
  <c r="D211" i="4"/>
  <c r="H204" i="4"/>
  <c r="G204" i="4"/>
  <c r="F204" i="4"/>
  <c r="E204" i="4"/>
  <c r="D204" i="4"/>
  <c r="H197" i="4"/>
  <c r="G197" i="4"/>
  <c r="F197" i="4"/>
  <c r="E197" i="4"/>
  <c r="D197" i="4"/>
  <c r="H190" i="4"/>
  <c r="G190" i="4"/>
  <c r="F190" i="4"/>
  <c r="E190" i="4"/>
  <c r="D190" i="4"/>
  <c r="H183" i="4"/>
  <c r="G183" i="4"/>
  <c r="F183" i="4"/>
  <c r="E183" i="4"/>
  <c r="D183" i="4"/>
  <c r="H176" i="4"/>
  <c r="G176" i="4"/>
  <c r="F176" i="4"/>
  <c r="E176" i="4"/>
  <c r="D176" i="4"/>
  <c r="H169" i="4"/>
  <c r="G169" i="4"/>
  <c r="F169" i="4"/>
  <c r="E169" i="4"/>
  <c r="D169" i="4"/>
  <c r="H162" i="4"/>
  <c r="G162" i="4"/>
  <c r="F162" i="4"/>
  <c r="E162" i="4"/>
  <c r="D162" i="4"/>
  <c r="E156" i="4"/>
  <c r="D156" i="4"/>
  <c r="K155" i="4"/>
  <c r="J155" i="4"/>
  <c r="I155" i="4"/>
  <c r="H155" i="4"/>
  <c r="G155" i="4"/>
  <c r="F155" i="4"/>
  <c r="E155" i="4"/>
  <c r="D155" i="4"/>
  <c r="H148" i="4"/>
  <c r="G148" i="4"/>
  <c r="F148" i="4"/>
  <c r="E148" i="4"/>
  <c r="D148" i="4"/>
  <c r="E147" i="4"/>
  <c r="D147" i="4"/>
  <c r="E146" i="4"/>
  <c r="D146" i="4"/>
  <c r="E144" i="4"/>
  <c r="D144" i="4"/>
  <c r="E143" i="4"/>
  <c r="D143" i="4"/>
  <c r="I142" i="4"/>
  <c r="H142" i="4"/>
  <c r="G142" i="4"/>
  <c r="K142" i="4" s="1"/>
  <c r="F142" i="4"/>
  <c r="E142" i="4"/>
  <c r="D142" i="4"/>
  <c r="I141" i="4"/>
  <c r="H141" i="4"/>
  <c r="G141" i="4"/>
  <c r="K141" i="4" s="1"/>
  <c r="F141" i="4"/>
  <c r="E141" i="4"/>
  <c r="D141" i="4"/>
  <c r="K135" i="4"/>
  <c r="J135" i="4"/>
  <c r="I135" i="4"/>
  <c r="H134" i="4"/>
  <c r="G134" i="4"/>
  <c r="K134" i="4" s="1"/>
  <c r="F134" i="4"/>
  <c r="E134" i="4"/>
  <c r="D134" i="4"/>
  <c r="K128" i="4"/>
  <c r="J128" i="4"/>
  <c r="I128" i="4"/>
  <c r="H127" i="4"/>
  <c r="G127" i="4"/>
  <c r="J127" i="4" s="1"/>
  <c r="F127" i="4"/>
  <c r="E127" i="4"/>
  <c r="D127" i="4"/>
  <c r="K121" i="4"/>
  <c r="J121" i="4"/>
  <c r="I121" i="4"/>
  <c r="J120" i="4"/>
  <c r="I120" i="4"/>
  <c r="H120" i="4"/>
  <c r="G120" i="4"/>
  <c r="K120" i="4" s="1"/>
  <c r="F120" i="4"/>
  <c r="E120" i="4"/>
  <c r="D120" i="4"/>
  <c r="K114" i="4"/>
  <c r="J114" i="4"/>
  <c r="I114" i="4"/>
  <c r="I113" i="4"/>
  <c r="H113" i="4"/>
  <c r="G113" i="4"/>
  <c r="K113" i="4" s="1"/>
  <c r="F113" i="4"/>
  <c r="E113" i="4"/>
  <c r="D113" i="4"/>
  <c r="K107" i="4"/>
  <c r="J107" i="4"/>
  <c r="I107" i="4"/>
  <c r="H106" i="4"/>
  <c r="G106" i="4"/>
  <c r="K106" i="4" s="1"/>
  <c r="F106" i="4"/>
  <c r="E106" i="4"/>
  <c r="D106" i="4"/>
  <c r="K100" i="4"/>
  <c r="J100" i="4"/>
  <c r="I100" i="4"/>
  <c r="H99" i="4"/>
  <c r="G99" i="4"/>
  <c r="J99" i="4" s="1"/>
  <c r="F99" i="4"/>
  <c r="E99" i="4"/>
  <c r="D99" i="4"/>
  <c r="H93" i="4"/>
  <c r="G93" i="4"/>
  <c r="J93" i="4" s="1"/>
  <c r="F93" i="4"/>
  <c r="E93" i="4"/>
  <c r="D93" i="4"/>
  <c r="H92" i="4"/>
  <c r="G92" i="4"/>
  <c r="J92" i="4" s="1"/>
  <c r="F92" i="4"/>
  <c r="E92" i="4"/>
  <c r="D92" i="4"/>
  <c r="H91" i="4"/>
  <c r="G91" i="4"/>
  <c r="F91" i="4"/>
  <c r="F85" i="4" s="1"/>
  <c r="E91" i="4"/>
  <c r="D91" i="4"/>
  <c r="H90" i="4"/>
  <c r="G90" i="4"/>
  <c r="F90" i="4"/>
  <c r="E90" i="4"/>
  <c r="D90" i="4"/>
  <c r="I89" i="4"/>
  <c r="H89" i="4"/>
  <c r="G89" i="4"/>
  <c r="K89" i="4" s="1"/>
  <c r="F89" i="4"/>
  <c r="E89" i="4"/>
  <c r="D89" i="4"/>
  <c r="I88" i="4"/>
  <c r="H88" i="4"/>
  <c r="G88" i="4"/>
  <c r="K88" i="4" s="1"/>
  <c r="F88" i="4"/>
  <c r="E88" i="4"/>
  <c r="D88" i="4"/>
  <c r="I87" i="4"/>
  <c r="H87" i="4"/>
  <c r="G87" i="4"/>
  <c r="K87" i="4" s="1"/>
  <c r="F87" i="4"/>
  <c r="E87" i="4"/>
  <c r="D87" i="4"/>
  <c r="I86" i="4"/>
  <c r="H86" i="4"/>
  <c r="G86" i="4"/>
  <c r="K86" i="4" s="1"/>
  <c r="F86" i="4"/>
  <c r="E86" i="4"/>
  <c r="D86" i="4"/>
  <c r="I85" i="4"/>
  <c r="H85" i="4"/>
  <c r="G85" i="4"/>
  <c r="K85" i="4" s="1"/>
  <c r="E85" i="4"/>
  <c r="D85" i="4"/>
  <c r="H84" i="4"/>
  <c r="G84" i="4"/>
  <c r="F84" i="4"/>
  <c r="E84" i="4"/>
  <c r="D84" i="4"/>
  <c r="F83" i="4"/>
  <c r="H82" i="4"/>
  <c r="G82" i="4"/>
  <c r="G74" i="4" s="1"/>
  <c r="F82" i="4"/>
  <c r="E82" i="4"/>
  <c r="D82" i="4"/>
  <c r="H81" i="4"/>
  <c r="G81" i="4"/>
  <c r="G73" i="4" s="1"/>
  <c r="F81" i="4"/>
  <c r="E81" i="4"/>
  <c r="D81" i="4"/>
  <c r="H80" i="4"/>
  <c r="G80" i="4"/>
  <c r="F80" i="4"/>
  <c r="E80" i="4"/>
  <c r="H79" i="4"/>
  <c r="F79" i="4"/>
  <c r="E79" i="4"/>
  <c r="D79" i="4"/>
  <c r="H78" i="4"/>
  <c r="F78" i="4"/>
  <c r="E78" i="4"/>
  <c r="D78" i="4"/>
  <c r="H74" i="4"/>
  <c r="F74" i="4"/>
  <c r="E74" i="4"/>
  <c r="D74" i="4"/>
  <c r="H73" i="4"/>
  <c r="F73" i="4"/>
  <c r="E73" i="4"/>
  <c r="D73" i="4"/>
  <c r="H72" i="4"/>
  <c r="F72" i="4"/>
  <c r="E72" i="4"/>
  <c r="H71" i="4"/>
  <c r="F71" i="4"/>
  <c r="E71" i="4"/>
  <c r="D71" i="4"/>
  <c r="H70" i="4"/>
  <c r="F70" i="4"/>
  <c r="E70" i="4"/>
  <c r="D70" i="4"/>
  <c r="H69" i="4"/>
  <c r="G69" i="4"/>
  <c r="F69" i="4"/>
  <c r="E69" i="4"/>
  <c r="D69" i="4"/>
  <c r="H68" i="4"/>
  <c r="F68" i="4"/>
  <c r="E68" i="4"/>
  <c r="D68" i="4"/>
  <c r="H67" i="4"/>
  <c r="G67" i="4"/>
  <c r="F67" i="4"/>
  <c r="E67" i="4"/>
  <c r="D67" i="4"/>
  <c r="H66" i="4"/>
  <c r="H63" i="4" s="1"/>
  <c r="G66" i="4"/>
  <c r="F66" i="4"/>
  <c r="E66" i="4"/>
  <c r="D66" i="4"/>
  <c r="D63" i="4" s="1"/>
  <c r="G65" i="4"/>
  <c r="F65" i="4"/>
  <c r="H64" i="4"/>
  <c r="G64" i="4"/>
  <c r="F64" i="4"/>
  <c r="D64" i="4"/>
  <c r="G63" i="4"/>
  <c r="F63" i="4"/>
  <c r="H62" i="4"/>
  <c r="H17" i="4" s="1"/>
  <c r="G62" i="4"/>
  <c r="F62" i="4"/>
  <c r="E62" i="4"/>
  <c r="D62" i="4"/>
  <c r="D17" i="4" s="1"/>
  <c r="H61" i="4"/>
  <c r="H56" i="4" s="1"/>
  <c r="G61" i="4"/>
  <c r="F61" i="4"/>
  <c r="E61" i="4"/>
  <c r="D61" i="4"/>
  <c r="H60" i="4"/>
  <c r="G60" i="4"/>
  <c r="F60" i="4"/>
  <c r="E60" i="4"/>
  <c r="D60" i="4" s="1"/>
  <c r="H59" i="4"/>
  <c r="G59" i="4"/>
  <c r="G56" i="4" s="1"/>
  <c r="I56" i="4" s="1"/>
  <c r="F59" i="4"/>
  <c r="E59" i="4"/>
  <c r="D59" i="4"/>
  <c r="H58" i="4"/>
  <c r="G58" i="4"/>
  <c r="F58" i="4"/>
  <c r="E58" i="4"/>
  <c r="D58" i="4"/>
  <c r="D57" i="4"/>
  <c r="D56" i="4" s="1"/>
  <c r="F56" i="4"/>
  <c r="E56" i="4"/>
  <c r="H55" i="4"/>
  <c r="G55" i="4"/>
  <c r="F55" i="4"/>
  <c r="E55" i="4"/>
  <c r="D55" i="4"/>
  <c r="H54" i="4"/>
  <c r="G54" i="4"/>
  <c r="F54" i="4"/>
  <c r="E54" i="4"/>
  <c r="E49" i="4" s="1"/>
  <c r="D54" i="4"/>
  <c r="I54" i="4" s="1"/>
  <c r="H53" i="4"/>
  <c r="G53" i="4"/>
  <c r="F53" i="4"/>
  <c r="E53" i="4"/>
  <c r="D53" i="4" s="1"/>
  <c r="H52" i="4"/>
  <c r="G52" i="4"/>
  <c r="F52" i="4"/>
  <c r="F49" i="4" s="1"/>
  <c r="E52" i="4"/>
  <c r="H51" i="4"/>
  <c r="G51" i="4"/>
  <c r="F51" i="4"/>
  <c r="D51" i="4" s="1"/>
  <c r="E51" i="4"/>
  <c r="D50" i="4"/>
  <c r="G49" i="4"/>
  <c r="H48" i="4"/>
  <c r="G48" i="4"/>
  <c r="G18" i="4" s="1"/>
  <c r="F48" i="4"/>
  <c r="E48" i="4"/>
  <c r="D48" i="4"/>
  <c r="G45" i="4"/>
  <c r="D45" i="4"/>
  <c r="H44" i="4"/>
  <c r="H41" i="4" s="1"/>
  <c r="G44" i="4"/>
  <c r="F44" i="4"/>
  <c r="E44" i="4"/>
  <c r="E45" i="4" s="1"/>
  <c r="E15" i="4" s="1"/>
  <c r="D44" i="4"/>
  <c r="D41" i="4" s="1"/>
  <c r="H43" i="4"/>
  <c r="F43" i="4"/>
  <c r="D43" i="4"/>
  <c r="I42" i="4"/>
  <c r="H42" i="4"/>
  <c r="G42" i="4"/>
  <c r="K42" i="4" s="1"/>
  <c r="F42" i="4"/>
  <c r="F41" i="4" s="1"/>
  <c r="D42" i="4"/>
  <c r="H40" i="4"/>
  <c r="G40" i="4"/>
  <c r="F40" i="4"/>
  <c r="F34" i="4" s="1"/>
  <c r="E40" i="4"/>
  <c r="D40" i="4"/>
  <c r="D34" i="4" s="1"/>
  <c r="H39" i="4"/>
  <c r="G39" i="4"/>
  <c r="F39" i="4"/>
  <c r="E39" i="4"/>
  <c r="D39" i="4"/>
  <c r="K38" i="4"/>
  <c r="H38" i="4"/>
  <c r="G38" i="4"/>
  <c r="F38" i="4"/>
  <c r="E38" i="4"/>
  <c r="D38" i="4"/>
  <c r="I38" i="4" s="1"/>
  <c r="H37" i="4"/>
  <c r="G37" i="4"/>
  <c r="J37" i="4" s="1"/>
  <c r="F37" i="4"/>
  <c r="E37" i="4"/>
  <c r="D37" i="4"/>
  <c r="K36" i="4"/>
  <c r="H36" i="4"/>
  <c r="G36" i="4"/>
  <c r="J36" i="4" s="1"/>
  <c r="F36" i="4"/>
  <c r="E36" i="4"/>
  <c r="D36" i="4"/>
  <c r="K35" i="4"/>
  <c r="I35" i="4"/>
  <c r="H35" i="4"/>
  <c r="G35" i="4"/>
  <c r="G34" i="4" s="1"/>
  <c r="F35" i="4"/>
  <c r="E35" i="4"/>
  <c r="E34" i="4" s="1"/>
  <c r="D35" i="4"/>
  <c r="H34" i="4"/>
  <c r="F33" i="4"/>
  <c r="E33" i="4"/>
  <c r="F32" i="4"/>
  <c r="F16" i="4" s="1"/>
  <c r="H28" i="4"/>
  <c r="F28" i="4"/>
  <c r="F27" i="4" s="1"/>
  <c r="E28" i="4"/>
  <c r="D28" i="4"/>
  <c r="H27" i="4"/>
  <c r="E27" i="4"/>
  <c r="D27" i="4"/>
  <c r="F26" i="4"/>
  <c r="F20" i="4" s="1"/>
  <c r="E26" i="4"/>
  <c r="F25" i="4"/>
  <c r="I24" i="4"/>
  <c r="H24" i="4"/>
  <c r="G24" i="4"/>
  <c r="F24" i="4"/>
  <c r="E24" i="4"/>
  <c r="D24" i="4"/>
  <c r="K23" i="4"/>
  <c r="H23" i="4"/>
  <c r="G23" i="4"/>
  <c r="F23" i="4"/>
  <c r="E23" i="4"/>
  <c r="D23" i="4"/>
  <c r="I23" i="4" s="1"/>
  <c r="H22" i="4"/>
  <c r="E22" i="4"/>
  <c r="D22" i="4"/>
  <c r="F21" i="4"/>
  <c r="E21" i="4"/>
  <c r="D21" i="4"/>
  <c r="H18" i="4"/>
  <c r="F18" i="4"/>
  <c r="E18" i="4"/>
  <c r="D18" i="4"/>
  <c r="G17" i="4"/>
  <c r="F17" i="4"/>
  <c r="E17" i="4"/>
  <c r="H16" i="4"/>
  <c r="G16" i="4"/>
  <c r="E16" i="4"/>
  <c r="D16" i="4"/>
  <c r="I16" i="4" s="1"/>
  <c r="G15" i="4"/>
  <c r="H14" i="4"/>
  <c r="E14" i="4"/>
  <c r="F12" i="4"/>
  <c r="D12" i="4"/>
  <c r="J34" i="4" l="1"/>
  <c r="K34" i="4"/>
  <c r="I34" i="4"/>
  <c r="I15" i="4"/>
  <c r="D14" i="4"/>
  <c r="D11" i="4" s="1"/>
  <c r="E20" i="4"/>
  <c r="G14" i="4"/>
  <c r="D15" i="4"/>
  <c r="J23" i="4"/>
  <c r="I36" i="4"/>
  <c r="K37" i="4"/>
  <c r="J38" i="4"/>
  <c r="G41" i="4"/>
  <c r="H49" i="4"/>
  <c r="I74" i="4"/>
  <c r="K74" i="4"/>
  <c r="J74" i="4"/>
  <c r="H45" i="4"/>
  <c r="H15" i="4" s="1"/>
  <c r="J15" i="4"/>
  <c r="D20" i="4"/>
  <c r="I63" i="4"/>
  <c r="J35" i="4"/>
  <c r="I37" i="4"/>
  <c r="F45" i="4"/>
  <c r="F15" i="4" s="1"/>
  <c r="K15" i="4" s="1"/>
  <c r="F14" i="4"/>
  <c r="F11" i="4" s="1"/>
  <c r="D49" i="4"/>
  <c r="I49" i="4" s="1"/>
  <c r="K63" i="4"/>
  <c r="I73" i="4"/>
  <c r="K73" i="4"/>
  <c r="J73" i="4"/>
  <c r="K92" i="4"/>
  <c r="K93" i="4"/>
  <c r="K99" i="4"/>
  <c r="K127" i="4"/>
  <c r="K211" i="4"/>
  <c r="I302" i="4"/>
  <c r="K337" i="4"/>
  <c r="K571" i="4"/>
  <c r="J571" i="4"/>
  <c r="G568" i="4"/>
  <c r="I571" i="4"/>
  <c r="G72" i="4"/>
  <c r="G79" i="4"/>
  <c r="J85" i="4"/>
  <c r="J86" i="4"/>
  <c r="J87" i="4"/>
  <c r="J88" i="4"/>
  <c r="J89" i="4"/>
  <c r="I106" i="4"/>
  <c r="J113" i="4"/>
  <c r="I134" i="4"/>
  <c r="J141" i="4"/>
  <c r="J142" i="4"/>
  <c r="I218" i="4"/>
  <c r="J225" i="4"/>
  <c r="J239" i="4"/>
  <c r="J253" i="4"/>
  <c r="J295" i="4"/>
  <c r="J303" i="4"/>
  <c r="J323" i="4"/>
  <c r="I309" i="4"/>
  <c r="J337" i="4"/>
  <c r="K338" i="4"/>
  <c r="K358" i="4"/>
  <c r="K386" i="4"/>
  <c r="J393" i="4"/>
  <c r="K393" i="4"/>
  <c r="J652" i="4"/>
  <c r="K652" i="4"/>
  <c r="I92" i="4"/>
  <c r="I93" i="4"/>
  <c r="I99" i="4"/>
  <c r="J106" i="4"/>
  <c r="I127" i="4"/>
  <c r="J134" i="4"/>
  <c r="I211" i="4"/>
  <c r="J218" i="4"/>
  <c r="J302" i="4"/>
  <c r="J394" i="4"/>
  <c r="H575" i="4"/>
  <c r="H569" i="4"/>
  <c r="K302" i="4"/>
  <c r="I303" i="4"/>
  <c r="I323" i="4"/>
  <c r="J365" i="4"/>
  <c r="I365" i="4"/>
  <c r="J733" i="4"/>
  <c r="J372" i="4"/>
  <c r="K379" i="4"/>
  <c r="K394" i="4"/>
  <c r="K400" i="4"/>
  <c r="I421" i="4"/>
  <c r="J428" i="4"/>
  <c r="K435" i="4"/>
  <c r="J449" i="4"/>
  <c r="J450" i="4"/>
  <c r="I463" i="4"/>
  <c r="J470" i="4"/>
  <c r="K484" i="4"/>
  <c r="I488" i="4"/>
  <c r="I491" i="4"/>
  <c r="J493" i="4"/>
  <c r="K495" i="4"/>
  <c r="K498" i="4"/>
  <c r="K505" i="4"/>
  <c r="G513" i="4"/>
  <c r="I519" i="4"/>
  <c r="I520" i="4"/>
  <c r="I526" i="4"/>
  <c r="J533" i="4"/>
  <c r="K540" i="4"/>
  <c r="I554" i="4"/>
  <c r="I569" i="4"/>
  <c r="I575" i="4"/>
  <c r="I576" i="4"/>
  <c r="I582" i="4"/>
  <c r="J589" i="4"/>
  <c r="K596" i="4"/>
  <c r="H603" i="4"/>
  <c r="K604" i="4"/>
  <c r="K610" i="4"/>
  <c r="K611" i="4"/>
  <c r="K617" i="4"/>
  <c r="K653" i="4"/>
  <c r="J659" i="4"/>
  <c r="K666" i="4"/>
  <c r="I687" i="4"/>
  <c r="J694" i="4"/>
  <c r="J695" i="4"/>
  <c r="K729" i="4"/>
  <c r="K730" i="4"/>
  <c r="K732" i="4"/>
  <c r="K733" i="4"/>
  <c r="K737" i="4"/>
  <c r="K738" i="4"/>
  <c r="K740" i="4"/>
  <c r="K741" i="4"/>
  <c r="I744" i="4"/>
  <c r="J748" i="4"/>
  <c r="H754" i="4"/>
  <c r="I759" i="4"/>
  <c r="J808" i="4"/>
  <c r="D820" i="4"/>
  <c r="D844" i="4"/>
  <c r="I844" i="4" s="1"/>
  <c r="F824" i="4"/>
  <c r="F739" i="4" s="1"/>
  <c r="F822" i="4"/>
  <c r="K822" i="4" s="1"/>
  <c r="F816" i="4"/>
  <c r="E911" i="4"/>
  <c r="E909" i="4"/>
  <c r="E838" i="4"/>
  <c r="K372" i="4"/>
  <c r="K428" i="4"/>
  <c r="K449" i="4"/>
  <c r="K450" i="4"/>
  <c r="K470" i="4"/>
  <c r="J488" i="4"/>
  <c r="J491" i="4"/>
  <c r="K493" i="4"/>
  <c r="J519" i="4"/>
  <c r="J520" i="4"/>
  <c r="J526" i="4"/>
  <c r="K533" i="4"/>
  <c r="J554" i="4"/>
  <c r="J569" i="4"/>
  <c r="J575" i="4"/>
  <c r="J576" i="4"/>
  <c r="J582" i="4"/>
  <c r="K589" i="4"/>
  <c r="D652" i="4"/>
  <c r="I652" i="4" s="1"/>
  <c r="H652" i="4"/>
  <c r="K659" i="4"/>
  <c r="J687" i="4"/>
  <c r="K694" i="4"/>
  <c r="K695" i="4"/>
  <c r="D737" i="4"/>
  <c r="I737" i="4" s="1"/>
  <c r="F752" i="4"/>
  <c r="K752" i="4" s="1"/>
  <c r="K754" i="4"/>
  <c r="D754" i="4"/>
  <c r="J755" i="4"/>
  <c r="J822" i="4"/>
  <c r="K837" i="4"/>
  <c r="I837" i="4"/>
  <c r="I745" i="4"/>
  <c r="I756" i="4"/>
  <c r="H815" i="4"/>
  <c r="K829" i="4"/>
  <c r="I829" i="4"/>
  <c r="H820" i="4"/>
  <c r="H844" i="4"/>
  <c r="E886" i="4"/>
  <c r="E830" i="4"/>
  <c r="G603" i="4"/>
  <c r="K745" i="4"/>
  <c r="I747" i="4"/>
  <c r="K748" i="4"/>
  <c r="D752" i="4"/>
  <c r="I752" i="4" s="1"/>
  <c r="J756" i="4"/>
  <c r="K787" i="4"/>
  <c r="D815" i="4"/>
  <c r="D819" i="4"/>
  <c r="I820" i="4"/>
  <c r="K808" i="4"/>
  <c r="G815" i="4"/>
  <c r="K816" i="4"/>
  <c r="G817" i="4"/>
  <c r="K823" i="4"/>
  <c r="G824" i="4"/>
  <c r="G739" i="4" s="1"/>
  <c r="H851" i="4"/>
  <c r="H858" i="4"/>
  <c r="J861" i="4"/>
  <c r="I865" i="4"/>
  <c r="I881" i="4"/>
  <c r="J883" i="4"/>
  <c r="J887" i="4"/>
  <c r="J894" i="4"/>
  <c r="K902" i="4"/>
  <c r="K903" i="4"/>
  <c r="G904" i="4"/>
  <c r="G888" i="4" s="1"/>
  <c r="G831" i="4" s="1"/>
  <c r="G746" i="4" s="1"/>
  <c r="F909" i="4"/>
  <c r="J909" i="4"/>
  <c r="J910" i="4"/>
  <c r="I912" i="4"/>
  <c r="K916" i="4"/>
  <c r="K923" i="4"/>
  <c r="I924" i="4"/>
  <c r="E925" i="4"/>
  <c r="K818" i="4"/>
  <c r="G819" i="4"/>
  <c r="D822" i="4"/>
  <c r="I822" i="4" s="1"/>
  <c r="H822" i="4"/>
  <c r="G862" i="4"/>
  <c r="J865" i="4"/>
  <c r="J881" i="4"/>
  <c r="K883" i="4"/>
  <c r="G886" i="4"/>
  <c r="K887" i="4"/>
  <c r="K894" i="4"/>
  <c r="K909" i="4"/>
  <c r="K910" i="4"/>
  <c r="G911" i="4"/>
  <c r="J912" i="4"/>
  <c r="J924" i="4"/>
  <c r="F860" i="4"/>
  <c r="E904" i="4"/>
  <c r="E888" i="4" s="1"/>
  <c r="E831" i="4" s="1"/>
  <c r="E746" i="4" s="1"/>
  <c r="K912" i="4"/>
  <c r="K753" i="4"/>
  <c r="K755" i="4"/>
  <c r="E818" i="4"/>
  <c r="E819" i="4" s="1"/>
  <c r="K838" i="4"/>
  <c r="G851" i="4"/>
  <c r="G858" i="4"/>
  <c r="K859" i="4"/>
  <c r="K861" i="4" s="1"/>
  <c r="F517" i="1"/>
  <c r="F516" i="1" s="1"/>
  <c r="H516" i="1"/>
  <c r="G516" i="1"/>
  <c r="E516" i="1"/>
  <c r="D516" i="1"/>
  <c r="H512" i="1"/>
  <c r="H511" i="1" s="1"/>
  <c r="G512" i="1"/>
  <c r="F512" i="1"/>
  <c r="E512" i="1"/>
  <c r="E511" i="1" s="1"/>
  <c r="D512" i="1"/>
  <c r="D511" i="1" s="1"/>
  <c r="G511" i="1"/>
  <c r="F511" i="1"/>
  <c r="H509" i="1"/>
  <c r="G509" i="1"/>
  <c r="F509" i="1"/>
  <c r="E509" i="1"/>
  <c r="D509" i="1"/>
  <c r="H508" i="1"/>
  <c r="G508" i="1"/>
  <c r="F508" i="1"/>
  <c r="E508" i="1"/>
  <c r="D508" i="1"/>
  <c r="H507" i="1"/>
  <c r="G507" i="1"/>
  <c r="F507" i="1"/>
  <c r="E507" i="1"/>
  <c r="D507" i="1"/>
  <c r="G506" i="1"/>
  <c r="F506" i="1"/>
  <c r="F505" i="1" s="1"/>
  <c r="G505" i="1"/>
  <c r="J501" i="1"/>
  <c r="I501" i="1"/>
  <c r="H500" i="1"/>
  <c r="G500" i="1"/>
  <c r="J500" i="1" s="1"/>
  <c r="F500" i="1"/>
  <c r="E500" i="1"/>
  <c r="D500" i="1"/>
  <c r="I500" i="1" s="1"/>
  <c r="J496" i="1"/>
  <c r="I496" i="1"/>
  <c r="I495" i="1"/>
  <c r="H495" i="1"/>
  <c r="G495" i="1"/>
  <c r="F495" i="1"/>
  <c r="E495" i="1"/>
  <c r="J495" i="1" s="1"/>
  <c r="D495" i="1"/>
  <c r="H494" i="1"/>
  <c r="G494" i="1"/>
  <c r="F494" i="1"/>
  <c r="F488" i="1" s="1"/>
  <c r="E494" i="1"/>
  <c r="D494" i="1"/>
  <c r="H493" i="1"/>
  <c r="G493" i="1"/>
  <c r="F493" i="1"/>
  <c r="E493" i="1"/>
  <c r="D493" i="1"/>
  <c r="H492" i="1"/>
  <c r="H486" i="1" s="1"/>
  <c r="G492" i="1"/>
  <c r="F492" i="1"/>
  <c r="E492" i="1"/>
  <c r="E490" i="1" s="1"/>
  <c r="D492" i="1"/>
  <c r="D486" i="1" s="1"/>
  <c r="H491" i="1"/>
  <c r="H490" i="1" s="1"/>
  <c r="G491" i="1"/>
  <c r="G490" i="1" s="1"/>
  <c r="F491" i="1"/>
  <c r="E491" i="1"/>
  <c r="D491" i="1"/>
  <c r="D490" i="1" s="1"/>
  <c r="F490" i="1"/>
  <c r="E488" i="1"/>
  <c r="D488" i="1"/>
  <c r="F487" i="1"/>
  <c r="E487" i="1"/>
  <c r="D487" i="1"/>
  <c r="G486" i="1"/>
  <c r="F486" i="1"/>
  <c r="E486" i="1"/>
  <c r="H485" i="1"/>
  <c r="F485" i="1"/>
  <c r="E485" i="1"/>
  <c r="E484" i="1" s="1"/>
  <c r="D485" i="1"/>
  <c r="H479" i="1"/>
  <c r="G479" i="1"/>
  <c r="F479" i="1"/>
  <c r="E479" i="1"/>
  <c r="D479" i="1"/>
  <c r="H474" i="1"/>
  <c r="G474" i="1"/>
  <c r="F474" i="1"/>
  <c r="E474" i="1"/>
  <c r="D474" i="1"/>
  <c r="J470" i="1"/>
  <c r="I470" i="1"/>
  <c r="J469" i="1"/>
  <c r="H469" i="1"/>
  <c r="G469" i="1"/>
  <c r="I469" i="1" s="1"/>
  <c r="F469" i="1"/>
  <c r="E469" i="1"/>
  <c r="D469" i="1"/>
  <c r="J465" i="1"/>
  <c r="I465" i="1"/>
  <c r="H464" i="1"/>
  <c r="G464" i="1"/>
  <c r="J464" i="1" s="1"/>
  <c r="F464" i="1"/>
  <c r="E464" i="1"/>
  <c r="D464" i="1"/>
  <c r="H460" i="1"/>
  <c r="H459" i="1" s="1"/>
  <c r="G460" i="1"/>
  <c r="F460" i="1"/>
  <c r="G459" i="1"/>
  <c r="F459" i="1"/>
  <c r="E459" i="1"/>
  <c r="D459" i="1"/>
  <c r="H455" i="1"/>
  <c r="H454" i="1" s="1"/>
  <c r="G455" i="1"/>
  <c r="F455" i="1"/>
  <c r="G454" i="1"/>
  <c r="F454" i="1"/>
  <c r="E454" i="1"/>
  <c r="D454" i="1"/>
  <c r="H449" i="1"/>
  <c r="G449" i="1"/>
  <c r="F449" i="1"/>
  <c r="E449" i="1"/>
  <c r="D449" i="1"/>
  <c r="K445" i="1"/>
  <c r="J445" i="1"/>
  <c r="I445" i="1"/>
  <c r="H444" i="1"/>
  <c r="G444" i="1"/>
  <c r="K444" i="1" s="1"/>
  <c r="F444" i="1"/>
  <c r="E444" i="1"/>
  <c r="D444" i="1"/>
  <c r="H439" i="1"/>
  <c r="G439" i="1"/>
  <c r="F439" i="1"/>
  <c r="E439" i="1"/>
  <c r="D439" i="1"/>
  <c r="K435" i="1"/>
  <c r="J435" i="1"/>
  <c r="I435" i="1"/>
  <c r="H434" i="1"/>
  <c r="G434" i="1"/>
  <c r="K434" i="1" s="1"/>
  <c r="F434" i="1"/>
  <c r="E434" i="1"/>
  <c r="D434" i="1"/>
  <c r="H429" i="1"/>
  <c r="G429" i="1"/>
  <c r="F429" i="1"/>
  <c r="E429" i="1"/>
  <c r="D429" i="1"/>
  <c r="K425" i="1"/>
  <c r="J425" i="1"/>
  <c r="I425" i="1"/>
  <c r="H424" i="1"/>
  <c r="G424" i="1"/>
  <c r="K424" i="1" s="1"/>
  <c r="F424" i="1"/>
  <c r="E424" i="1"/>
  <c r="D424" i="1"/>
  <c r="K420" i="1"/>
  <c r="J420" i="1"/>
  <c r="I420" i="1"/>
  <c r="J419" i="1"/>
  <c r="H419" i="1"/>
  <c r="G419" i="1"/>
  <c r="K419" i="1" s="1"/>
  <c r="F419" i="1"/>
  <c r="E419" i="1"/>
  <c r="D419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E409" i="1" s="1"/>
  <c r="D412" i="1"/>
  <c r="H411" i="1"/>
  <c r="G411" i="1"/>
  <c r="F411" i="1"/>
  <c r="E411" i="1"/>
  <c r="D411" i="1"/>
  <c r="H410" i="1"/>
  <c r="G410" i="1"/>
  <c r="G409" i="1" s="1"/>
  <c r="F410" i="1"/>
  <c r="F409" i="1" s="1"/>
  <c r="E410" i="1"/>
  <c r="D410" i="1"/>
  <c r="H409" i="1"/>
  <c r="D409" i="1"/>
  <c r="H408" i="1"/>
  <c r="G408" i="1"/>
  <c r="F408" i="1"/>
  <c r="E408" i="1"/>
  <c r="D408" i="1"/>
  <c r="H407" i="1"/>
  <c r="G407" i="1"/>
  <c r="F407" i="1"/>
  <c r="F404" i="1" s="1"/>
  <c r="E407" i="1"/>
  <c r="D407" i="1"/>
  <c r="H406" i="1"/>
  <c r="G406" i="1"/>
  <c r="F406" i="1"/>
  <c r="E406" i="1"/>
  <c r="D406" i="1"/>
  <c r="H405" i="1"/>
  <c r="H404" i="1" s="1"/>
  <c r="G405" i="1"/>
  <c r="G404" i="1" s="1"/>
  <c r="F405" i="1"/>
  <c r="E405" i="1"/>
  <c r="D405" i="1"/>
  <c r="D404" i="1" s="1"/>
  <c r="E404" i="1"/>
  <c r="H403" i="1"/>
  <c r="G403" i="1"/>
  <c r="G392" i="1" s="1"/>
  <c r="F403" i="1"/>
  <c r="F399" i="1" s="1"/>
  <c r="I399" i="1" s="1"/>
  <c r="E403" i="1"/>
  <c r="D403" i="1"/>
  <c r="H402" i="1"/>
  <c r="H391" i="1" s="1"/>
  <c r="G402" i="1"/>
  <c r="G399" i="1" s="1"/>
  <c r="F402" i="1"/>
  <c r="E402" i="1"/>
  <c r="D402" i="1"/>
  <c r="D391" i="1" s="1"/>
  <c r="H401" i="1"/>
  <c r="G401" i="1"/>
  <c r="F401" i="1"/>
  <c r="E401" i="1"/>
  <c r="E390" i="1" s="1"/>
  <c r="D401" i="1"/>
  <c r="H400" i="1"/>
  <c r="H374" i="1" s="1"/>
  <c r="G400" i="1"/>
  <c r="K400" i="1" s="1"/>
  <c r="F400" i="1"/>
  <c r="E400" i="1"/>
  <c r="E374" i="1" s="1"/>
  <c r="E373" i="1" s="1"/>
  <c r="D400" i="1"/>
  <c r="I400" i="1" s="1"/>
  <c r="H399" i="1"/>
  <c r="E399" i="1"/>
  <c r="D399" i="1"/>
  <c r="H398" i="1"/>
  <c r="G398" i="1"/>
  <c r="F398" i="1"/>
  <c r="F372" i="1" s="1"/>
  <c r="E398" i="1"/>
  <c r="D398" i="1"/>
  <c r="H397" i="1"/>
  <c r="G397" i="1"/>
  <c r="G371" i="1" s="1"/>
  <c r="F397" i="1"/>
  <c r="E397" i="1"/>
  <c r="D397" i="1"/>
  <c r="H396" i="1"/>
  <c r="H370" i="1" s="1"/>
  <c r="G396" i="1"/>
  <c r="F396" i="1"/>
  <c r="E396" i="1"/>
  <c r="D396" i="1"/>
  <c r="D370" i="1" s="1"/>
  <c r="K395" i="1"/>
  <c r="H395" i="1"/>
  <c r="H389" i="1" s="1"/>
  <c r="G395" i="1"/>
  <c r="F395" i="1"/>
  <c r="I395" i="1" s="1"/>
  <c r="E395" i="1"/>
  <c r="D395" i="1"/>
  <c r="D389" i="1" s="1"/>
  <c r="H394" i="1"/>
  <c r="G394" i="1"/>
  <c r="D394" i="1"/>
  <c r="H392" i="1"/>
  <c r="D392" i="1"/>
  <c r="E391" i="1"/>
  <c r="F390" i="1"/>
  <c r="F389" i="1"/>
  <c r="E389" i="1"/>
  <c r="H387" i="1"/>
  <c r="G387" i="1"/>
  <c r="F387" i="1"/>
  <c r="E387" i="1"/>
  <c r="E383" i="1" s="1"/>
  <c r="D387" i="1"/>
  <c r="H386" i="1"/>
  <c r="G386" i="1"/>
  <c r="F386" i="1"/>
  <c r="E386" i="1"/>
  <c r="D386" i="1"/>
  <c r="H385" i="1"/>
  <c r="G385" i="1"/>
  <c r="G383" i="1" s="1"/>
  <c r="F385" i="1"/>
  <c r="F383" i="1" s="1"/>
  <c r="E385" i="1"/>
  <c r="D385" i="1"/>
  <c r="H383" i="1"/>
  <c r="D383" i="1"/>
  <c r="H382" i="1"/>
  <c r="G382" i="1"/>
  <c r="F382" i="1"/>
  <c r="E382" i="1"/>
  <c r="D382" i="1"/>
  <c r="H381" i="1"/>
  <c r="G381" i="1"/>
  <c r="F381" i="1"/>
  <c r="F378" i="1" s="1"/>
  <c r="E381" i="1"/>
  <c r="D381" i="1"/>
  <c r="H380" i="1"/>
  <c r="G380" i="1"/>
  <c r="F380" i="1"/>
  <c r="E380" i="1"/>
  <c r="D380" i="1"/>
  <c r="H379" i="1"/>
  <c r="H378" i="1" s="1"/>
  <c r="G379" i="1"/>
  <c r="G378" i="1" s="1"/>
  <c r="F379" i="1"/>
  <c r="E379" i="1"/>
  <c r="D379" i="1"/>
  <c r="D378" i="1" s="1"/>
  <c r="E378" i="1"/>
  <c r="H377" i="1"/>
  <c r="G377" i="1"/>
  <c r="F377" i="1"/>
  <c r="F366" i="1" s="1"/>
  <c r="E377" i="1"/>
  <c r="D377" i="1"/>
  <c r="H376" i="1"/>
  <c r="G376" i="1"/>
  <c r="G365" i="1" s="1"/>
  <c r="F376" i="1"/>
  <c r="E376" i="1"/>
  <c r="D376" i="1"/>
  <c r="H375" i="1"/>
  <c r="G375" i="1"/>
  <c r="F375" i="1"/>
  <c r="E375" i="1"/>
  <c r="D375" i="1"/>
  <c r="G374" i="1"/>
  <c r="F374" i="1"/>
  <c r="F373" i="1"/>
  <c r="H372" i="1"/>
  <c r="H366" i="1" s="1"/>
  <c r="G372" i="1"/>
  <c r="G366" i="1" s="1"/>
  <c r="D372" i="1"/>
  <c r="D366" i="1" s="1"/>
  <c r="H371" i="1"/>
  <c r="H365" i="1" s="1"/>
  <c r="E371" i="1"/>
  <c r="E365" i="1" s="1"/>
  <c r="D371" i="1"/>
  <c r="D365" i="1" s="1"/>
  <c r="F370" i="1"/>
  <c r="E370" i="1"/>
  <c r="E364" i="1" s="1"/>
  <c r="F369" i="1"/>
  <c r="F363" i="1" s="1"/>
  <c r="E369" i="1"/>
  <c r="E363" i="1" s="1"/>
  <c r="F364" i="1"/>
  <c r="H357" i="1"/>
  <c r="G357" i="1"/>
  <c r="F357" i="1"/>
  <c r="E357" i="1"/>
  <c r="D357" i="1"/>
  <c r="H353" i="1"/>
  <c r="G353" i="1"/>
  <c r="F353" i="1"/>
  <c r="F333" i="1" s="1"/>
  <c r="H352" i="1"/>
  <c r="G352" i="1"/>
  <c r="E352" i="1"/>
  <c r="D352" i="1"/>
  <c r="H347" i="1"/>
  <c r="G347" i="1"/>
  <c r="F347" i="1"/>
  <c r="E347" i="1"/>
  <c r="D347" i="1"/>
  <c r="H346" i="1"/>
  <c r="G346" i="1"/>
  <c r="F346" i="1"/>
  <c r="F330" i="1" s="1"/>
  <c r="E346" i="1"/>
  <c r="D346" i="1"/>
  <c r="H345" i="1"/>
  <c r="G345" i="1"/>
  <c r="F345" i="1"/>
  <c r="E345" i="1"/>
  <c r="D345" i="1"/>
  <c r="H344" i="1"/>
  <c r="H328" i="1" s="1"/>
  <c r="G344" i="1"/>
  <c r="F344" i="1"/>
  <c r="E344" i="1"/>
  <c r="D344" i="1"/>
  <c r="D328" i="1" s="1"/>
  <c r="H343" i="1"/>
  <c r="G343" i="1"/>
  <c r="F343" i="1"/>
  <c r="E343" i="1"/>
  <c r="D343" i="1"/>
  <c r="H341" i="1"/>
  <c r="G341" i="1"/>
  <c r="G337" i="1" s="1"/>
  <c r="F341" i="1"/>
  <c r="E341" i="1"/>
  <c r="D341" i="1"/>
  <c r="H340" i="1"/>
  <c r="H337" i="1" s="1"/>
  <c r="G340" i="1"/>
  <c r="F340" i="1"/>
  <c r="E340" i="1"/>
  <c r="D340" i="1"/>
  <c r="D337" i="1" s="1"/>
  <c r="H339" i="1"/>
  <c r="G339" i="1"/>
  <c r="F339" i="1"/>
  <c r="E339" i="1"/>
  <c r="D339" i="1"/>
  <c r="H338" i="1"/>
  <c r="G338" i="1"/>
  <c r="F338" i="1"/>
  <c r="F337" i="1" s="1"/>
  <c r="E338" i="1"/>
  <c r="D338" i="1"/>
  <c r="H336" i="1"/>
  <c r="H330" i="1" s="1"/>
  <c r="G336" i="1"/>
  <c r="F336" i="1"/>
  <c r="E336" i="1"/>
  <c r="D336" i="1"/>
  <c r="D330" i="1" s="1"/>
  <c r="H335" i="1"/>
  <c r="G335" i="1"/>
  <c r="F335" i="1"/>
  <c r="E335" i="1"/>
  <c r="D335" i="1"/>
  <c r="H334" i="1"/>
  <c r="G334" i="1"/>
  <c r="F334" i="1"/>
  <c r="F328" i="1" s="1"/>
  <c r="E334" i="1"/>
  <c r="D334" i="1"/>
  <c r="H333" i="1"/>
  <c r="G333" i="1"/>
  <c r="E333" i="1"/>
  <c r="D333" i="1"/>
  <c r="D332" i="1"/>
  <c r="E330" i="1"/>
  <c r="F329" i="1"/>
  <c r="G328" i="1"/>
  <c r="H327" i="1"/>
  <c r="D327" i="1"/>
  <c r="I325" i="1"/>
  <c r="H321" i="1"/>
  <c r="G321" i="1"/>
  <c r="F321" i="1"/>
  <c r="E321" i="1"/>
  <c r="D321" i="1"/>
  <c r="I321" i="1" s="1"/>
  <c r="H316" i="1"/>
  <c r="G316" i="1"/>
  <c r="F316" i="1"/>
  <c r="E316" i="1"/>
  <c r="D316" i="1"/>
  <c r="H312" i="1"/>
  <c r="G312" i="1"/>
  <c r="F312" i="1"/>
  <c r="F292" i="1" s="1"/>
  <c r="F286" i="1" s="1"/>
  <c r="H311" i="1"/>
  <c r="E311" i="1"/>
  <c r="D311" i="1"/>
  <c r="H306" i="1"/>
  <c r="G306" i="1"/>
  <c r="F306" i="1"/>
  <c r="E306" i="1"/>
  <c r="D306" i="1"/>
  <c r="H305" i="1"/>
  <c r="G305" i="1"/>
  <c r="F305" i="1"/>
  <c r="E305" i="1"/>
  <c r="D305" i="1"/>
  <c r="H304" i="1"/>
  <c r="H288" i="1" s="1"/>
  <c r="G304" i="1"/>
  <c r="F304" i="1"/>
  <c r="E304" i="1"/>
  <c r="D304" i="1"/>
  <c r="H303" i="1"/>
  <c r="G303" i="1"/>
  <c r="F303" i="1"/>
  <c r="E303" i="1"/>
  <c r="E287" i="1" s="1"/>
  <c r="D303" i="1"/>
  <c r="H302" i="1"/>
  <c r="G302" i="1"/>
  <c r="F302" i="1"/>
  <c r="F301" i="1" s="1"/>
  <c r="E302" i="1"/>
  <c r="E301" i="1" s="1"/>
  <c r="D302" i="1"/>
  <c r="G301" i="1"/>
  <c r="D301" i="1"/>
  <c r="I300" i="1"/>
  <c r="H300" i="1"/>
  <c r="G300" i="1"/>
  <c r="F300" i="1"/>
  <c r="F289" i="1" s="1"/>
  <c r="E300" i="1"/>
  <c r="E289" i="1" s="1"/>
  <c r="D300" i="1"/>
  <c r="H299" i="1"/>
  <c r="G299" i="1"/>
  <c r="G288" i="1" s="1"/>
  <c r="F299" i="1"/>
  <c r="E299" i="1"/>
  <c r="D299" i="1"/>
  <c r="H298" i="1"/>
  <c r="H287" i="1" s="1"/>
  <c r="G298" i="1"/>
  <c r="G287" i="1" s="1"/>
  <c r="F298" i="1"/>
  <c r="E298" i="1"/>
  <c r="D298" i="1"/>
  <c r="D287" i="1" s="1"/>
  <c r="H297" i="1"/>
  <c r="G297" i="1"/>
  <c r="F297" i="1"/>
  <c r="E297" i="1"/>
  <c r="E296" i="1" s="1"/>
  <c r="D297" i="1"/>
  <c r="D296" i="1"/>
  <c r="H292" i="1"/>
  <c r="E292" i="1"/>
  <c r="D292" i="1"/>
  <c r="F291" i="1"/>
  <c r="H289" i="1"/>
  <c r="G289" i="1"/>
  <c r="D289" i="1"/>
  <c r="E288" i="1"/>
  <c r="D288" i="1"/>
  <c r="F287" i="1"/>
  <c r="J281" i="1"/>
  <c r="I281" i="1"/>
  <c r="H280" i="1"/>
  <c r="G280" i="1"/>
  <c r="J280" i="1" s="1"/>
  <c r="F280" i="1"/>
  <c r="E280" i="1"/>
  <c r="D280" i="1"/>
  <c r="I280" i="1" s="1"/>
  <c r="F276" i="1"/>
  <c r="H275" i="1"/>
  <c r="G275" i="1"/>
  <c r="F275" i="1"/>
  <c r="E275" i="1"/>
  <c r="D275" i="1"/>
  <c r="F271" i="1"/>
  <c r="F270" i="1" s="1"/>
  <c r="H270" i="1"/>
  <c r="G270" i="1"/>
  <c r="E270" i="1"/>
  <c r="D270" i="1"/>
  <c r="F266" i="1"/>
  <c r="H265" i="1"/>
  <c r="G265" i="1"/>
  <c r="F265" i="1"/>
  <c r="E265" i="1"/>
  <c r="D265" i="1"/>
  <c r="H260" i="1"/>
  <c r="G260" i="1"/>
  <c r="F260" i="1"/>
  <c r="E260" i="1"/>
  <c r="D260" i="1"/>
  <c r="J256" i="1"/>
  <c r="I256" i="1"/>
  <c r="H255" i="1"/>
  <c r="G255" i="1"/>
  <c r="F255" i="1"/>
  <c r="E255" i="1"/>
  <c r="D255" i="1"/>
  <c r="I255" i="1" s="1"/>
  <c r="J251" i="1"/>
  <c r="I251" i="1"/>
  <c r="I250" i="1"/>
  <c r="H250" i="1"/>
  <c r="G250" i="1"/>
  <c r="F250" i="1"/>
  <c r="E250" i="1"/>
  <c r="J250" i="1" s="1"/>
  <c r="D250" i="1"/>
  <c r="K246" i="1"/>
  <c r="J246" i="1"/>
  <c r="I246" i="1"/>
  <c r="H245" i="1"/>
  <c r="G245" i="1"/>
  <c r="K245" i="1" s="1"/>
  <c r="F245" i="1"/>
  <c r="E245" i="1"/>
  <c r="D245" i="1"/>
  <c r="I245" i="1" s="1"/>
  <c r="K241" i="1"/>
  <c r="J241" i="1"/>
  <c r="I241" i="1"/>
  <c r="H240" i="1"/>
  <c r="G240" i="1"/>
  <c r="F240" i="1"/>
  <c r="E240" i="1"/>
  <c r="D240" i="1"/>
  <c r="H235" i="1"/>
  <c r="G235" i="1"/>
  <c r="F235" i="1"/>
  <c r="E235" i="1"/>
  <c r="D235" i="1"/>
  <c r="H230" i="1"/>
  <c r="G230" i="1"/>
  <c r="F230" i="1"/>
  <c r="E230" i="1"/>
  <c r="D230" i="1"/>
  <c r="J226" i="1"/>
  <c r="I226" i="1"/>
  <c r="J225" i="1"/>
  <c r="H225" i="1"/>
  <c r="G225" i="1"/>
  <c r="I225" i="1" s="1"/>
  <c r="F225" i="1"/>
  <c r="E225" i="1"/>
  <c r="D225" i="1"/>
  <c r="H224" i="1"/>
  <c r="G224" i="1"/>
  <c r="F224" i="1"/>
  <c r="E224" i="1"/>
  <c r="D224" i="1"/>
  <c r="H223" i="1"/>
  <c r="H220" i="1" s="1"/>
  <c r="G223" i="1"/>
  <c r="F223" i="1"/>
  <c r="E223" i="1"/>
  <c r="D223" i="1"/>
  <c r="D220" i="1" s="1"/>
  <c r="H222" i="1"/>
  <c r="G222" i="1"/>
  <c r="F222" i="1"/>
  <c r="E222" i="1"/>
  <c r="D222" i="1"/>
  <c r="H221" i="1"/>
  <c r="G221" i="1"/>
  <c r="F221" i="1"/>
  <c r="E221" i="1"/>
  <c r="E220" i="1" s="1"/>
  <c r="D221" i="1"/>
  <c r="G220" i="1"/>
  <c r="F220" i="1"/>
  <c r="H219" i="1"/>
  <c r="G219" i="1"/>
  <c r="F219" i="1"/>
  <c r="E219" i="1"/>
  <c r="D219" i="1"/>
  <c r="H218" i="1"/>
  <c r="H215" i="1" s="1"/>
  <c r="G218" i="1"/>
  <c r="F218" i="1"/>
  <c r="E218" i="1"/>
  <c r="D218" i="1"/>
  <c r="D215" i="1" s="1"/>
  <c r="H217" i="1"/>
  <c r="G217" i="1"/>
  <c r="F217" i="1"/>
  <c r="E217" i="1"/>
  <c r="D217" i="1"/>
  <c r="H216" i="1"/>
  <c r="G216" i="1"/>
  <c r="F216" i="1"/>
  <c r="F215" i="1" s="1"/>
  <c r="E216" i="1"/>
  <c r="D216" i="1"/>
  <c r="G215" i="1"/>
  <c r="E215" i="1"/>
  <c r="H214" i="1"/>
  <c r="G214" i="1"/>
  <c r="F214" i="1"/>
  <c r="F210" i="1" s="1"/>
  <c r="E214" i="1"/>
  <c r="D214" i="1"/>
  <c r="H213" i="1"/>
  <c r="G213" i="1"/>
  <c r="F213" i="1"/>
  <c r="E213" i="1"/>
  <c r="D213" i="1"/>
  <c r="H212" i="1"/>
  <c r="H210" i="1" s="1"/>
  <c r="G212" i="1"/>
  <c r="F212" i="1"/>
  <c r="E212" i="1"/>
  <c r="D212" i="1"/>
  <c r="D210" i="1" s="1"/>
  <c r="H211" i="1"/>
  <c r="G211" i="1"/>
  <c r="G210" i="1" s="1"/>
  <c r="I210" i="1" s="1"/>
  <c r="F211" i="1"/>
  <c r="E211" i="1"/>
  <c r="D211" i="1"/>
  <c r="E210" i="1"/>
  <c r="J210" i="1" s="1"/>
  <c r="H209" i="1"/>
  <c r="H203" i="1" s="1"/>
  <c r="G209" i="1"/>
  <c r="F209" i="1"/>
  <c r="F205" i="1" s="1"/>
  <c r="E209" i="1"/>
  <c r="D209" i="1"/>
  <c r="D203" i="1" s="1"/>
  <c r="H208" i="1"/>
  <c r="G208" i="1"/>
  <c r="G205" i="1" s="1"/>
  <c r="F208" i="1"/>
  <c r="E208" i="1"/>
  <c r="E202" i="1" s="1"/>
  <c r="D208" i="1"/>
  <c r="H207" i="1"/>
  <c r="H201" i="1" s="1"/>
  <c r="G207" i="1"/>
  <c r="F207" i="1"/>
  <c r="F201" i="1" s="1"/>
  <c r="E207" i="1"/>
  <c r="D207" i="1"/>
  <c r="D201" i="1" s="1"/>
  <c r="H206" i="1"/>
  <c r="H200" i="1" s="1"/>
  <c r="G206" i="1"/>
  <c r="K206" i="1" s="1"/>
  <c r="F206" i="1"/>
  <c r="F200" i="1" s="1"/>
  <c r="E206" i="1"/>
  <c r="J206" i="1" s="1"/>
  <c r="D206" i="1"/>
  <c r="I206" i="1" s="1"/>
  <c r="H205" i="1"/>
  <c r="E205" i="1"/>
  <c r="D205" i="1"/>
  <c r="G203" i="1"/>
  <c r="E203" i="1"/>
  <c r="H202" i="1"/>
  <c r="F202" i="1"/>
  <c r="D202" i="1"/>
  <c r="G201" i="1"/>
  <c r="E201" i="1"/>
  <c r="G200" i="1"/>
  <c r="H194" i="1"/>
  <c r="G194" i="1"/>
  <c r="F194" i="1"/>
  <c r="E194" i="1"/>
  <c r="D194" i="1"/>
  <c r="H189" i="1"/>
  <c r="G189" i="1"/>
  <c r="F189" i="1"/>
  <c r="E189" i="1"/>
  <c r="D189" i="1"/>
  <c r="H184" i="1"/>
  <c r="G184" i="1"/>
  <c r="I184" i="1" s="1"/>
  <c r="F184" i="1"/>
  <c r="E184" i="1"/>
  <c r="D184" i="1"/>
  <c r="K180" i="1"/>
  <c r="J180" i="1"/>
  <c r="I180" i="1"/>
  <c r="J179" i="1"/>
  <c r="H179" i="1"/>
  <c r="G179" i="1"/>
  <c r="I179" i="1" s="1"/>
  <c r="F179" i="1"/>
  <c r="E179" i="1"/>
  <c r="D179" i="1"/>
  <c r="H175" i="1"/>
  <c r="G175" i="1"/>
  <c r="G174" i="1" s="1"/>
  <c r="F175" i="1"/>
  <c r="H174" i="1"/>
  <c r="F174" i="1"/>
  <c r="E174" i="1"/>
  <c r="D174" i="1"/>
  <c r="H170" i="1"/>
  <c r="G170" i="1"/>
  <c r="G169" i="1" s="1"/>
  <c r="F170" i="1"/>
  <c r="H169" i="1"/>
  <c r="F169" i="1"/>
  <c r="E169" i="1"/>
  <c r="D169" i="1"/>
  <c r="H165" i="1"/>
  <c r="G165" i="1"/>
  <c r="G130" i="1" s="1"/>
  <c r="G129" i="1" s="1"/>
  <c r="F165" i="1"/>
  <c r="H164" i="1"/>
  <c r="F164" i="1"/>
  <c r="E164" i="1"/>
  <c r="D164" i="1"/>
  <c r="H159" i="1"/>
  <c r="G159" i="1"/>
  <c r="F159" i="1"/>
  <c r="E159" i="1"/>
  <c r="D159" i="1"/>
  <c r="H154" i="1"/>
  <c r="G154" i="1"/>
  <c r="F154" i="1"/>
  <c r="E154" i="1"/>
  <c r="D154" i="1"/>
  <c r="H149" i="1"/>
  <c r="G149" i="1"/>
  <c r="F149" i="1"/>
  <c r="E149" i="1"/>
  <c r="D149" i="1"/>
  <c r="K145" i="1"/>
  <c r="J145" i="1"/>
  <c r="I145" i="1"/>
  <c r="J144" i="1"/>
  <c r="H144" i="1"/>
  <c r="G144" i="1"/>
  <c r="K144" i="1" s="1"/>
  <c r="F144" i="1"/>
  <c r="E144" i="1"/>
  <c r="D144" i="1"/>
  <c r="I144" i="1" s="1"/>
  <c r="H139" i="1"/>
  <c r="G139" i="1"/>
  <c r="F139" i="1"/>
  <c r="E139" i="1"/>
  <c r="D139" i="1"/>
  <c r="H138" i="1"/>
  <c r="G138" i="1"/>
  <c r="G60" i="1" s="1"/>
  <c r="F138" i="1"/>
  <c r="E138" i="1"/>
  <c r="D138" i="1"/>
  <c r="H137" i="1"/>
  <c r="H59" i="1" s="1"/>
  <c r="G137" i="1"/>
  <c r="F137" i="1"/>
  <c r="E137" i="1"/>
  <c r="D137" i="1"/>
  <c r="D59" i="1" s="1"/>
  <c r="H136" i="1"/>
  <c r="G136" i="1"/>
  <c r="F136" i="1"/>
  <c r="E136" i="1"/>
  <c r="E58" i="1" s="1"/>
  <c r="D136" i="1"/>
  <c r="H135" i="1"/>
  <c r="H134" i="1" s="1"/>
  <c r="G135" i="1"/>
  <c r="F135" i="1"/>
  <c r="F134" i="1" s="1"/>
  <c r="E135" i="1"/>
  <c r="D135" i="1"/>
  <c r="D134" i="1" s="1"/>
  <c r="G134" i="1"/>
  <c r="H130" i="1"/>
  <c r="H129" i="1" s="1"/>
  <c r="F130" i="1"/>
  <c r="F129" i="1" s="1"/>
  <c r="E130" i="1"/>
  <c r="D130" i="1"/>
  <c r="D129" i="1" s="1"/>
  <c r="E129" i="1"/>
  <c r="I125" i="1"/>
  <c r="H125" i="1"/>
  <c r="G125" i="1"/>
  <c r="K125" i="1" s="1"/>
  <c r="F125" i="1"/>
  <c r="E125" i="1"/>
  <c r="D125" i="1"/>
  <c r="I124" i="1"/>
  <c r="H124" i="1"/>
  <c r="G124" i="1"/>
  <c r="K124" i="1" s="1"/>
  <c r="F124" i="1"/>
  <c r="E124" i="1"/>
  <c r="D124" i="1"/>
  <c r="I120" i="1"/>
  <c r="H120" i="1"/>
  <c r="G120" i="1"/>
  <c r="K120" i="1" s="1"/>
  <c r="F120" i="1"/>
  <c r="F114" i="1" s="1"/>
  <c r="F113" i="1" s="1"/>
  <c r="E120" i="1"/>
  <c r="E114" i="1" s="1"/>
  <c r="D120" i="1"/>
  <c r="I119" i="1"/>
  <c r="H119" i="1"/>
  <c r="G119" i="1"/>
  <c r="K119" i="1" s="1"/>
  <c r="F119" i="1"/>
  <c r="E119" i="1"/>
  <c r="D119" i="1"/>
  <c r="I117" i="1"/>
  <c r="F117" i="1"/>
  <c r="E117" i="1"/>
  <c r="E82" i="1" s="1"/>
  <c r="D117" i="1"/>
  <c r="G116" i="1"/>
  <c r="F116" i="1"/>
  <c r="F81" i="1" s="1"/>
  <c r="E116" i="1"/>
  <c r="H115" i="1"/>
  <c r="G115" i="1"/>
  <c r="G80" i="1" s="1"/>
  <c r="G78" i="1" s="1"/>
  <c r="F115" i="1"/>
  <c r="D115" i="1"/>
  <c r="K114" i="1"/>
  <c r="G114" i="1"/>
  <c r="G113" i="1" s="1"/>
  <c r="H109" i="1"/>
  <c r="G109" i="1"/>
  <c r="F109" i="1"/>
  <c r="F108" i="1" s="1"/>
  <c r="G108" i="1"/>
  <c r="E108" i="1"/>
  <c r="D108" i="1"/>
  <c r="H103" i="1"/>
  <c r="G103" i="1"/>
  <c r="F103" i="1"/>
  <c r="E103" i="1"/>
  <c r="D103" i="1"/>
  <c r="H98" i="1"/>
  <c r="G98" i="1"/>
  <c r="F98" i="1"/>
  <c r="E98" i="1"/>
  <c r="D98" i="1"/>
  <c r="H93" i="1"/>
  <c r="G93" i="1"/>
  <c r="F93" i="1"/>
  <c r="E93" i="1"/>
  <c r="D93" i="1"/>
  <c r="H89" i="1"/>
  <c r="G89" i="1"/>
  <c r="F89" i="1"/>
  <c r="H88" i="1"/>
  <c r="F88" i="1"/>
  <c r="E88" i="1"/>
  <c r="D88" i="1"/>
  <c r="K84" i="1"/>
  <c r="J84" i="1"/>
  <c r="I84" i="1"/>
  <c r="I83" i="1"/>
  <c r="H83" i="1"/>
  <c r="G83" i="1"/>
  <c r="K83" i="1" s="1"/>
  <c r="F83" i="1"/>
  <c r="E83" i="1"/>
  <c r="D83" i="1"/>
  <c r="F82" i="1"/>
  <c r="G81" i="1"/>
  <c r="E81" i="1"/>
  <c r="H80" i="1"/>
  <c r="F80" i="1"/>
  <c r="D80" i="1"/>
  <c r="F78" i="1"/>
  <c r="H77" i="1"/>
  <c r="G77" i="1"/>
  <c r="F77" i="1"/>
  <c r="E77" i="1"/>
  <c r="E55" i="1" s="1"/>
  <c r="D77" i="1"/>
  <c r="H76" i="1"/>
  <c r="G76" i="1"/>
  <c r="F76" i="1"/>
  <c r="F54" i="1" s="1"/>
  <c r="E76" i="1"/>
  <c r="D76" i="1"/>
  <c r="H75" i="1"/>
  <c r="G75" i="1"/>
  <c r="G53" i="1" s="1"/>
  <c r="F75" i="1"/>
  <c r="E75" i="1"/>
  <c r="D75" i="1"/>
  <c r="F74" i="1"/>
  <c r="F63" i="1" s="1"/>
  <c r="E74" i="1"/>
  <c r="D74" i="1"/>
  <c r="D52" i="1" s="1"/>
  <c r="K69" i="1"/>
  <c r="H69" i="1"/>
  <c r="G69" i="1"/>
  <c r="G47" i="1" s="1"/>
  <c r="F69" i="1"/>
  <c r="E69" i="1"/>
  <c r="E63" i="1" s="1"/>
  <c r="D69" i="1"/>
  <c r="H68" i="1"/>
  <c r="G68" i="1"/>
  <c r="F68" i="1"/>
  <c r="E68" i="1"/>
  <c r="D68" i="1"/>
  <c r="H66" i="1"/>
  <c r="F66" i="1"/>
  <c r="D66" i="1"/>
  <c r="G65" i="1"/>
  <c r="E65" i="1"/>
  <c r="H64" i="1"/>
  <c r="F64" i="1"/>
  <c r="D64" i="1"/>
  <c r="D63" i="1"/>
  <c r="H60" i="1"/>
  <c r="F60" i="1"/>
  <c r="D60" i="1"/>
  <c r="G59" i="1"/>
  <c r="F59" i="1"/>
  <c r="E59" i="1"/>
  <c r="H58" i="1"/>
  <c r="G58" i="1"/>
  <c r="F58" i="1"/>
  <c r="D58" i="1"/>
  <c r="H57" i="1"/>
  <c r="H56" i="1" s="1"/>
  <c r="G57" i="1"/>
  <c r="E57" i="1"/>
  <c r="D57" i="1"/>
  <c r="D56" i="1" s="1"/>
  <c r="G56" i="1"/>
  <c r="I56" i="1" s="1"/>
  <c r="H55" i="1"/>
  <c r="H39" i="1" s="1"/>
  <c r="F55" i="1"/>
  <c r="D55" i="1"/>
  <c r="G54" i="1"/>
  <c r="E54" i="1"/>
  <c r="H53" i="1"/>
  <c r="F53" i="1"/>
  <c r="D53" i="1"/>
  <c r="E52" i="1"/>
  <c r="H50" i="1"/>
  <c r="G50" i="1"/>
  <c r="F50" i="1"/>
  <c r="E50" i="1"/>
  <c r="D50" i="1"/>
  <c r="H49" i="1"/>
  <c r="H46" i="1" s="1"/>
  <c r="G49" i="1"/>
  <c r="F49" i="1"/>
  <c r="E49" i="1"/>
  <c r="D49" i="1"/>
  <c r="D46" i="1" s="1"/>
  <c r="H48" i="1"/>
  <c r="G48" i="1"/>
  <c r="G37" i="1" s="1"/>
  <c r="F48" i="1"/>
  <c r="E48" i="1"/>
  <c r="D48" i="1"/>
  <c r="H47" i="1"/>
  <c r="F47" i="1"/>
  <c r="E47" i="1"/>
  <c r="E36" i="1" s="1"/>
  <c r="D47" i="1"/>
  <c r="E46" i="1"/>
  <c r="H45" i="1"/>
  <c r="G45" i="1"/>
  <c r="F45" i="1"/>
  <c r="E45" i="1"/>
  <c r="D45" i="1"/>
  <c r="H44" i="1"/>
  <c r="G44" i="1"/>
  <c r="G41" i="1" s="1"/>
  <c r="F44" i="1"/>
  <c r="E44" i="1"/>
  <c r="D44" i="1"/>
  <c r="D18" i="1" s="1"/>
  <c r="H43" i="1"/>
  <c r="H37" i="1" s="1"/>
  <c r="G43" i="1"/>
  <c r="F43" i="1"/>
  <c r="E43" i="1"/>
  <c r="E41" i="1" s="1"/>
  <c r="J41" i="1" s="1"/>
  <c r="D43" i="1"/>
  <c r="J42" i="1"/>
  <c r="H42" i="1"/>
  <c r="G42" i="1"/>
  <c r="F42" i="1"/>
  <c r="F41" i="1" s="1"/>
  <c r="E42" i="1"/>
  <c r="D42" i="1"/>
  <c r="I42" i="1" s="1"/>
  <c r="D41" i="1"/>
  <c r="I41" i="1" s="1"/>
  <c r="F39" i="1"/>
  <c r="D39" i="1"/>
  <c r="G38" i="1"/>
  <c r="E38" i="1"/>
  <c r="F37" i="1"/>
  <c r="D37" i="1"/>
  <c r="D36" i="1"/>
  <c r="H34" i="1"/>
  <c r="G34" i="1"/>
  <c r="F34" i="1"/>
  <c r="D34" i="1"/>
  <c r="I34" i="1" s="1"/>
  <c r="H33" i="1"/>
  <c r="G33" i="1"/>
  <c r="F33" i="1"/>
  <c r="E33" i="1"/>
  <c r="D33" i="1"/>
  <c r="H32" i="1"/>
  <c r="H30" i="1" s="1"/>
  <c r="G32" i="1"/>
  <c r="F32" i="1"/>
  <c r="E32" i="1"/>
  <c r="D32" i="1"/>
  <c r="D30" i="1" s="1"/>
  <c r="H31" i="1"/>
  <c r="G31" i="1"/>
  <c r="E31" i="1"/>
  <c r="D31" i="1"/>
  <c r="G30" i="1"/>
  <c r="K30" i="1" s="1"/>
  <c r="H29" i="1"/>
  <c r="F29" i="1"/>
  <c r="E29" i="1"/>
  <c r="D29" i="1"/>
  <c r="G28" i="1"/>
  <c r="F28" i="1"/>
  <c r="E28" i="1"/>
  <c r="H27" i="1"/>
  <c r="G27" i="1"/>
  <c r="F27" i="1"/>
  <c r="D27" i="1"/>
  <c r="E26" i="1"/>
  <c r="D26" i="1"/>
  <c r="H24" i="1"/>
  <c r="G24" i="1"/>
  <c r="F24" i="1"/>
  <c r="E24" i="1"/>
  <c r="E20" i="1" s="1"/>
  <c r="D24" i="1"/>
  <c r="H23" i="1"/>
  <c r="G23" i="1"/>
  <c r="F23" i="1"/>
  <c r="F20" i="1" s="1"/>
  <c r="E23" i="1"/>
  <c r="D23" i="1"/>
  <c r="H22" i="1"/>
  <c r="G22" i="1"/>
  <c r="F22" i="1"/>
  <c r="E22" i="1"/>
  <c r="D22" i="1"/>
  <c r="H21" i="1"/>
  <c r="F21" i="1"/>
  <c r="E21" i="1"/>
  <c r="E10" i="1" s="1"/>
  <c r="H20" i="1"/>
  <c r="H19" i="1"/>
  <c r="G19" i="1"/>
  <c r="F19" i="1"/>
  <c r="D19" i="1"/>
  <c r="G18" i="1"/>
  <c r="E18" i="1"/>
  <c r="H17" i="1"/>
  <c r="F17" i="1"/>
  <c r="D17" i="1"/>
  <c r="F16" i="1"/>
  <c r="E16" i="1"/>
  <c r="H13" i="1"/>
  <c r="F13" i="1"/>
  <c r="D13" i="1"/>
  <c r="G12" i="1"/>
  <c r="E12" i="1"/>
  <c r="H11" i="1"/>
  <c r="F11" i="1"/>
  <c r="D11" i="1"/>
  <c r="E43" i="4" l="1"/>
  <c r="D731" i="4"/>
  <c r="D65" i="4"/>
  <c r="D13" i="4" s="1"/>
  <c r="J838" i="4"/>
  <c r="E839" i="4"/>
  <c r="E837" i="4"/>
  <c r="J837" i="4" s="1"/>
  <c r="E753" i="4"/>
  <c r="J14" i="4"/>
  <c r="K14" i="4"/>
  <c r="I14" i="4"/>
  <c r="K858" i="4"/>
  <c r="J858" i="4"/>
  <c r="I858" i="4"/>
  <c r="I886" i="4"/>
  <c r="K886" i="4"/>
  <c r="J886" i="4"/>
  <c r="J739" i="4"/>
  <c r="I739" i="4"/>
  <c r="I22" i="4" s="1"/>
  <c r="K739" i="4"/>
  <c r="G731" i="4"/>
  <c r="G22" i="4"/>
  <c r="I815" i="4"/>
  <c r="K603" i="4"/>
  <c r="J603" i="4"/>
  <c r="I603" i="4"/>
  <c r="J818" i="4"/>
  <c r="F731" i="4"/>
  <c r="F22" i="4"/>
  <c r="F13" i="4" s="1"/>
  <c r="J513" i="4"/>
  <c r="I513" i="4"/>
  <c r="K513" i="4"/>
  <c r="G512" i="4"/>
  <c r="G28" i="4"/>
  <c r="K851" i="4"/>
  <c r="J851" i="4"/>
  <c r="I851" i="4"/>
  <c r="J746" i="4"/>
  <c r="K746" i="4"/>
  <c r="I746" i="4"/>
  <c r="G43" i="4"/>
  <c r="J830" i="4"/>
  <c r="E829" i="4"/>
  <c r="J829" i="4" s="1"/>
  <c r="E745" i="4"/>
  <c r="E816" i="4"/>
  <c r="H731" i="4"/>
  <c r="H65" i="4"/>
  <c r="H13" i="4" s="1"/>
  <c r="I79" i="4"/>
  <c r="K79" i="4"/>
  <c r="G78" i="4"/>
  <c r="G71" i="4"/>
  <c r="J79" i="4"/>
  <c r="G21" i="4"/>
  <c r="K568" i="4"/>
  <c r="J568" i="4"/>
  <c r="I568" i="4"/>
  <c r="K41" i="4"/>
  <c r="I41" i="4"/>
  <c r="I754" i="4"/>
  <c r="F817" i="4"/>
  <c r="F815" i="4"/>
  <c r="K815" i="4" s="1"/>
  <c r="H568" i="4"/>
  <c r="H21" i="4"/>
  <c r="I72" i="4"/>
  <c r="K72" i="4"/>
  <c r="J72" i="4"/>
  <c r="J47" i="1"/>
  <c r="K47" i="1"/>
  <c r="I47" i="1"/>
  <c r="G46" i="1"/>
  <c r="G21" i="1"/>
  <c r="K113" i="1"/>
  <c r="I30" i="1"/>
  <c r="E17" i="1"/>
  <c r="H18" i="1"/>
  <c r="J30" i="1"/>
  <c r="H41" i="1"/>
  <c r="J68" i="1"/>
  <c r="I68" i="1"/>
  <c r="F73" i="1"/>
  <c r="F52" i="1"/>
  <c r="G88" i="1"/>
  <c r="G74" i="1"/>
  <c r="K42" i="1"/>
  <c r="K41" i="1"/>
  <c r="J114" i="1"/>
  <c r="H199" i="1"/>
  <c r="F38" i="1"/>
  <c r="F46" i="1"/>
  <c r="K68" i="1"/>
  <c r="J69" i="1"/>
  <c r="I69" i="1"/>
  <c r="G63" i="1"/>
  <c r="E64" i="1"/>
  <c r="E62" i="1" s="1"/>
  <c r="E73" i="1"/>
  <c r="E53" i="1"/>
  <c r="E27" i="1" s="1"/>
  <c r="E25" i="1" s="1"/>
  <c r="D65" i="1"/>
  <c r="D62" i="1" s="1"/>
  <c r="D54" i="1"/>
  <c r="H65" i="1"/>
  <c r="H54" i="1"/>
  <c r="H28" i="1" s="1"/>
  <c r="G66" i="1"/>
  <c r="G55" i="1"/>
  <c r="H74" i="1"/>
  <c r="H108" i="1"/>
  <c r="I60" i="1"/>
  <c r="K205" i="1"/>
  <c r="J205" i="1"/>
  <c r="I205" i="1"/>
  <c r="K200" i="1"/>
  <c r="J240" i="1"/>
  <c r="I240" i="1"/>
  <c r="G332" i="1"/>
  <c r="G327" i="1"/>
  <c r="E332" i="1"/>
  <c r="E329" i="1"/>
  <c r="E327" i="1"/>
  <c r="E342" i="1"/>
  <c r="G342" i="1"/>
  <c r="G329" i="1"/>
  <c r="F332" i="1"/>
  <c r="F327" i="1"/>
  <c r="F326" i="1" s="1"/>
  <c r="G373" i="1"/>
  <c r="K374" i="1"/>
  <c r="J374" i="1"/>
  <c r="E388" i="1"/>
  <c r="J394" i="1"/>
  <c r="G390" i="1"/>
  <c r="G370" i="1"/>
  <c r="F391" i="1"/>
  <c r="F394" i="1"/>
  <c r="I394" i="1" s="1"/>
  <c r="F371" i="1"/>
  <c r="E392" i="1"/>
  <c r="E394" i="1"/>
  <c r="E372" i="1"/>
  <c r="K399" i="1"/>
  <c r="J399" i="1"/>
  <c r="G64" i="1"/>
  <c r="F65" i="1"/>
  <c r="F62" i="1" s="1"/>
  <c r="E66" i="1"/>
  <c r="E60" i="1" s="1"/>
  <c r="E34" i="1" s="1"/>
  <c r="E30" i="1" s="1"/>
  <c r="D73" i="1"/>
  <c r="J83" i="1"/>
  <c r="D114" i="1"/>
  <c r="D113" i="1" s="1"/>
  <c r="I113" i="1" s="1"/>
  <c r="H114" i="1"/>
  <c r="J119" i="1"/>
  <c r="J120" i="1"/>
  <c r="J124" i="1"/>
  <c r="J125" i="1"/>
  <c r="G164" i="1"/>
  <c r="K179" i="1"/>
  <c r="D200" i="1"/>
  <c r="D199" i="1" s="1"/>
  <c r="G202" i="1"/>
  <c r="G199" i="1" s="1"/>
  <c r="F203" i="1"/>
  <c r="F199" i="1" s="1"/>
  <c r="I289" i="1"/>
  <c r="D291" i="1"/>
  <c r="D286" i="1"/>
  <c r="D285" i="1" s="1"/>
  <c r="G296" i="1"/>
  <c r="G292" i="1"/>
  <c r="G311" i="1"/>
  <c r="H332" i="1"/>
  <c r="D364" i="1"/>
  <c r="H364" i="1"/>
  <c r="H484" i="1"/>
  <c r="E115" i="1"/>
  <c r="E80" i="1" s="1"/>
  <c r="E78" i="1" s="1"/>
  <c r="D116" i="1"/>
  <c r="D81" i="1" s="1"/>
  <c r="D78" i="1" s="1"/>
  <c r="H116" i="1"/>
  <c r="H81" i="1" s="1"/>
  <c r="H78" i="1" s="1"/>
  <c r="E134" i="1"/>
  <c r="I138" i="1"/>
  <c r="E200" i="1"/>
  <c r="E199" i="1" s="1"/>
  <c r="I200" i="1"/>
  <c r="I211" i="1"/>
  <c r="K240" i="1"/>
  <c r="E286" i="1"/>
  <c r="E285" i="1" s="1"/>
  <c r="H296" i="1"/>
  <c r="H301" i="1"/>
  <c r="F311" i="1"/>
  <c r="F342" i="1"/>
  <c r="K394" i="1"/>
  <c r="J395" i="1"/>
  <c r="G389" i="1"/>
  <c r="G369" i="1"/>
  <c r="D484" i="1"/>
  <c r="J490" i="1"/>
  <c r="I490" i="1"/>
  <c r="F57" i="1"/>
  <c r="J211" i="1"/>
  <c r="J255" i="1"/>
  <c r="E291" i="1"/>
  <c r="H291" i="1"/>
  <c r="H286" i="1"/>
  <c r="H285" i="1" s="1"/>
  <c r="F296" i="1"/>
  <c r="F288" i="1"/>
  <c r="F285" i="1" s="1"/>
  <c r="D326" i="1"/>
  <c r="E328" i="1"/>
  <c r="D329" i="1"/>
  <c r="H329" i="1"/>
  <c r="H326" i="1" s="1"/>
  <c r="G330" i="1"/>
  <c r="E337" i="1"/>
  <c r="D342" i="1"/>
  <c r="H342" i="1"/>
  <c r="H373" i="1"/>
  <c r="F484" i="1"/>
  <c r="J245" i="1"/>
  <c r="F352" i="1"/>
  <c r="D390" i="1"/>
  <c r="D388" i="1" s="1"/>
  <c r="H390" i="1"/>
  <c r="H388" i="1" s="1"/>
  <c r="G391" i="1"/>
  <c r="F392" i="1"/>
  <c r="F388" i="1" s="1"/>
  <c r="J400" i="1"/>
  <c r="I424" i="1"/>
  <c r="I434" i="1"/>
  <c r="I444" i="1"/>
  <c r="I464" i="1"/>
  <c r="I491" i="1"/>
  <c r="D506" i="1"/>
  <c r="D505" i="1" s="1"/>
  <c r="H506" i="1"/>
  <c r="H505" i="1" s="1"/>
  <c r="D369" i="1"/>
  <c r="H369" i="1"/>
  <c r="I419" i="1"/>
  <c r="J424" i="1"/>
  <c r="J434" i="1"/>
  <c r="J444" i="1"/>
  <c r="G485" i="1"/>
  <c r="J491" i="1"/>
  <c r="E506" i="1"/>
  <c r="E505" i="1" s="1"/>
  <c r="D374" i="1"/>
  <c r="H78" i="3"/>
  <c r="H80" i="3" s="1"/>
  <c r="F78" i="3"/>
  <c r="F80" i="3" s="1"/>
  <c r="G75" i="3"/>
  <c r="E75" i="3"/>
  <c r="G72" i="3"/>
  <c r="G69" i="3" s="1"/>
  <c r="E69" i="3"/>
  <c r="C69" i="3"/>
  <c r="B69" i="3"/>
  <c r="G64" i="3"/>
  <c r="E64" i="3"/>
  <c r="G59" i="3"/>
  <c r="E59" i="3"/>
  <c r="E56" i="3"/>
  <c r="E54" i="3" s="1"/>
  <c r="G54" i="3"/>
  <c r="C54" i="3"/>
  <c r="B54" i="3"/>
  <c r="G49" i="3"/>
  <c r="E49" i="3"/>
  <c r="G44" i="3"/>
  <c r="E44" i="3"/>
  <c r="G39" i="3"/>
  <c r="E39" i="3"/>
  <c r="C39" i="3"/>
  <c r="B39" i="3"/>
  <c r="G34" i="3"/>
  <c r="E34" i="3"/>
  <c r="G29" i="3"/>
  <c r="E29" i="3"/>
  <c r="G24" i="3"/>
  <c r="E24" i="3"/>
  <c r="G19" i="3"/>
  <c r="E19" i="3"/>
  <c r="G14" i="3"/>
  <c r="E14" i="3"/>
  <c r="C14" i="3"/>
  <c r="B14" i="3"/>
  <c r="G9" i="3"/>
  <c r="G78" i="3" s="1"/>
  <c r="G80" i="3" s="1"/>
  <c r="E9" i="3"/>
  <c r="E78" i="3" s="1"/>
  <c r="E80" i="3" s="1"/>
  <c r="C9" i="3"/>
  <c r="B9" i="3"/>
  <c r="I78" i="4" l="1"/>
  <c r="K78" i="4"/>
  <c r="J78" i="4"/>
  <c r="I28" i="4"/>
  <c r="K28" i="4"/>
  <c r="J28" i="4"/>
  <c r="G27" i="4"/>
  <c r="E754" i="4"/>
  <c r="J753" i="4"/>
  <c r="E752" i="4"/>
  <c r="J752" i="4" s="1"/>
  <c r="E64" i="4"/>
  <c r="E63" i="4" s="1"/>
  <c r="J63" i="4" s="1"/>
  <c r="J21" i="4"/>
  <c r="I21" i="4"/>
  <c r="K21" i="4"/>
  <c r="G20" i="4"/>
  <c r="G12" i="4"/>
  <c r="E815" i="4"/>
  <c r="J815" i="4" s="1"/>
  <c r="E817" i="4"/>
  <c r="J816" i="4"/>
  <c r="J512" i="4"/>
  <c r="I512" i="4"/>
  <c r="K512" i="4"/>
  <c r="H20" i="4"/>
  <c r="H12" i="4"/>
  <c r="H11" i="4" s="1"/>
  <c r="E730" i="4"/>
  <c r="E744" i="4"/>
  <c r="J744" i="4" s="1"/>
  <c r="E42" i="4"/>
  <c r="J745" i="4"/>
  <c r="J22" i="4"/>
  <c r="G13" i="4"/>
  <c r="K22" i="4"/>
  <c r="I71" i="4"/>
  <c r="K71" i="4"/>
  <c r="G70" i="4"/>
  <c r="J71" i="4"/>
  <c r="I731" i="4"/>
  <c r="K731" i="4"/>
  <c r="F56" i="1"/>
  <c r="F31" i="1"/>
  <c r="F30" i="1" s="1"/>
  <c r="J369" i="1"/>
  <c r="G363" i="1"/>
  <c r="K369" i="1"/>
  <c r="G368" i="1"/>
  <c r="I369" i="1"/>
  <c r="G16" i="1"/>
  <c r="E366" i="1"/>
  <c r="E362" i="1" s="1"/>
  <c r="E368" i="1"/>
  <c r="E19" i="1"/>
  <c r="E13" i="1" s="1"/>
  <c r="J373" i="1"/>
  <c r="K373" i="1"/>
  <c r="I63" i="1"/>
  <c r="K63" i="1"/>
  <c r="G62" i="1"/>
  <c r="J63" i="1"/>
  <c r="E39" i="1"/>
  <c r="E113" i="1"/>
  <c r="J113" i="1" s="1"/>
  <c r="K21" i="1"/>
  <c r="G20" i="1"/>
  <c r="J21" i="1"/>
  <c r="I485" i="1"/>
  <c r="G484" i="1"/>
  <c r="J485" i="1"/>
  <c r="K389" i="1"/>
  <c r="G388" i="1"/>
  <c r="J389" i="1"/>
  <c r="G291" i="1"/>
  <c r="G286" i="1"/>
  <c r="G285" i="1" s="1"/>
  <c r="G326" i="1"/>
  <c r="I114" i="1"/>
  <c r="F36" i="1"/>
  <c r="F35" i="1" s="1"/>
  <c r="F51" i="1"/>
  <c r="F26" i="1"/>
  <c r="H12" i="1"/>
  <c r="J46" i="1"/>
  <c r="I46" i="1"/>
  <c r="K46" i="1"/>
  <c r="D373" i="1"/>
  <c r="D21" i="1"/>
  <c r="D20" i="1" s="1"/>
  <c r="H368" i="1"/>
  <c r="H363" i="1"/>
  <c r="H362" i="1" s="1"/>
  <c r="H16" i="1"/>
  <c r="K296" i="1"/>
  <c r="I296" i="1"/>
  <c r="G364" i="1"/>
  <c r="J364" i="1" s="1"/>
  <c r="G17" i="1"/>
  <c r="G11" i="1" s="1"/>
  <c r="E326" i="1"/>
  <c r="H52" i="1"/>
  <c r="H63" i="1"/>
  <c r="H62" i="1" s="1"/>
  <c r="H73" i="1"/>
  <c r="E37" i="1"/>
  <c r="E35" i="1" s="1"/>
  <c r="E15" i="1"/>
  <c r="E11" i="1"/>
  <c r="E9" i="1" s="1"/>
  <c r="E56" i="1"/>
  <c r="D368" i="1"/>
  <c r="D363" i="1"/>
  <c r="D362" i="1" s="1"/>
  <c r="D16" i="1"/>
  <c r="J199" i="1"/>
  <c r="I199" i="1"/>
  <c r="K199" i="1"/>
  <c r="H113" i="1"/>
  <c r="F368" i="1"/>
  <c r="F365" i="1"/>
  <c r="F362" i="1" s="1"/>
  <c r="F18" i="1"/>
  <c r="J200" i="1"/>
  <c r="G29" i="1"/>
  <c r="G13" i="1" s="1"/>
  <c r="I13" i="1" s="1"/>
  <c r="G39" i="1"/>
  <c r="I39" i="1" s="1"/>
  <c r="D51" i="1"/>
  <c r="D38" i="1"/>
  <c r="D35" i="1" s="1"/>
  <c r="D28" i="1"/>
  <c r="E51" i="1"/>
  <c r="G52" i="1"/>
  <c r="G73" i="1"/>
  <c r="H38" i="1"/>
  <c r="H13" i="2"/>
  <c r="H16" i="2" s="1"/>
  <c r="G13" i="2"/>
  <c r="G16" i="2" s="1"/>
  <c r="F13" i="2"/>
  <c r="F16" i="2" s="1"/>
  <c r="G10" i="2"/>
  <c r="E10" i="2"/>
  <c r="E13" i="2" s="1"/>
  <c r="E16" i="2" s="1"/>
  <c r="C10" i="2"/>
  <c r="B10" i="2"/>
  <c r="G11" i="4" l="1"/>
  <c r="K12" i="4"/>
  <c r="I12" i="4"/>
  <c r="J754" i="4"/>
  <c r="E65" i="4"/>
  <c r="E13" i="4" s="1"/>
  <c r="E731" i="4"/>
  <c r="J731" i="4" s="1"/>
  <c r="I70" i="4"/>
  <c r="K70" i="4"/>
  <c r="J70" i="4"/>
  <c r="J42" i="4"/>
  <c r="E41" i="4"/>
  <c r="J41" i="4" s="1"/>
  <c r="E12" i="4"/>
  <c r="E11" i="4" s="1"/>
  <c r="J20" i="4"/>
  <c r="K20" i="4"/>
  <c r="I20" i="4"/>
  <c r="I27" i="4"/>
  <c r="K27" i="4"/>
  <c r="J27" i="4"/>
  <c r="J13" i="4"/>
  <c r="I13" i="4"/>
  <c r="K13" i="4"/>
  <c r="E729" i="4"/>
  <c r="J729" i="4" s="1"/>
  <c r="J730" i="4"/>
  <c r="F25" i="1"/>
  <c r="F10" i="1"/>
  <c r="F9" i="1" s="1"/>
  <c r="J388" i="1"/>
  <c r="K388" i="1"/>
  <c r="I21" i="1"/>
  <c r="I62" i="1"/>
  <c r="K62" i="1"/>
  <c r="J62" i="1"/>
  <c r="K16" i="1"/>
  <c r="G15" i="1"/>
  <c r="J16" i="1"/>
  <c r="I16" i="1"/>
  <c r="J363" i="1"/>
  <c r="K363" i="1"/>
  <c r="G362" i="1"/>
  <c r="H26" i="1"/>
  <c r="H25" i="1" s="1"/>
  <c r="H51" i="1"/>
  <c r="H36" i="1"/>
  <c r="H35" i="1" s="1"/>
  <c r="D15" i="1"/>
  <c r="D10" i="1"/>
  <c r="I20" i="1"/>
  <c r="K20" i="1"/>
  <c r="J20" i="1"/>
  <c r="J368" i="1"/>
  <c r="K368" i="1"/>
  <c r="I368" i="1"/>
  <c r="G51" i="1"/>
  <c r="G26" i="1"/>
  <c r="G25" i="1" s="1"/>
  <c r="G36" i="1"/>
  <c r="F12" i="1"/>
  <c r="F15" i="1"/>
  <c r="D25" i="1"/>
  <c r="D12" i="1"/>
  <c r="H15" i="1"/>
  <c r="H10" i="1"/>
  <c r="H9" i="1" s="1"/>
  <c r="J484" i="1"/>
  <c r="I484" i="1"/>
  <c r="I11" i="4" l="1"/>
  <c r="K11" i="4"/>
  <c r="J11" i="4"/>
  <c r="J12" i="4"/>
  <c r="K15" i="1"/>
  <c r="J15" i="1"/>
  <c r="I15" i="1"/>
  <c r="K362" i="1"/>
  <c r="J362" i="1"/>
  <c r="G10" i="1"/>
  <c r="K36" i="1"/>
  <c r="G35" i="1"/>
  <c r="J36" i="1"/>
  <c r="I36" i="1"/>
  <c r="D9" i="1"/>
  <c r="J10" i="1" l="1"/>
  <c r="K10" i="1"/>
  <c r="G9" i="1"/>
  <c r="I10" i="1"/>
  <c r="K35" i="1"/>
  <c r="J35" i="1"/>
  <c r="I35" i="1"/>
  <c r="K9" i="1" l="1"/>
  <c r="J9" i="1"/>
  <c r="I9" i="1"/>
</calcChain>
</file>

<file path=xl/sharedStrings.xml><?xml version="1.0" encoding="utf-8"?>
<sst xmlns="http://schemas.openxmlformats.org/spreadsheetml/2006/main" count="2024" uniqueCount="331">
  <si>
    <t>Приложение 16</t>
  </si>
  <si>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</si>
  <si>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12 месяцев  2019г.</t>
  </si>
  <si>
    <t>тыс.руб.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</si>
  <si>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</si>
  <si>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</si>
  <si>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</si>
  <si>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</si>
  <si>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</si>
  <si>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</si>
  <si>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Исполнено (кассовое исполнение)</t>
  </si>
  <si>
    <t>Исполнено (фактическое исполнение)</t>
  </si>
  <si>
    <t>% исполнения</t>
  </si>
  <si>
    <t>гр.7 (кассовое/фактическое испол.)/гр.4</t>
  </si>
  <si>
    <t>гр.7 (кассовое/фактическое испол.)/гр.5</t>
  </si>
  <si>
    <t>гр.7 (кассовое/фактическое 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</si>
  <si>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</si>
  <si>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политики, спорта и туризма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</si>
  <si>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</si>
  <si>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областной бюджет</t>
  </si>
  <si>
    <t>федеральный бюджет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</si>
  <si>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</si>
  <si>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</si>
  <si>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</si>
  <si>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политики, спорта и туризма области</t>
  </si>
  <si>
    <t>министерство образования области</t>
  </si>
  <si>
    <t>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</si>
  <si>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</si>
  <si>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</si>
  <si>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</si>
  <si>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</si>
  <si>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</si>
  <si>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</si>
  <si>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</si>
  <si>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федеральный бюджет (прогнозно)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</si>
  <si>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</si>
  <si>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</si>
  <si>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</si>
  <si>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</si>
  <si>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</si>
  <si>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</si>
  <si>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</si>
  <si>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</si>
  <si>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</si>
  <si>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</si>
  <si>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</si>
  <si>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</si>
  <si>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</si>
  <si>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</si>
  <si>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</si>
  <si>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</si>
  <si>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</si>
  <si>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</si>
  <si>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</si>
  <si>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</si>
  <si>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</si>
  <si>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</si>
  <si>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</si>
  <si>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</si>
  <si>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</si>
  <si>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</si>
  <si>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</si>
  <si>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</si>
  <si>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</si>
  <si>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</si>
  <si>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</si>
  <si>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</si>
  <si>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</si>
  <si>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</si>
  <si>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</si>
  <si>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</si>
  <si>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</si>
  <si>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</si>
  <si>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</si>
  <si>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</si>
  <si>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</si>
  <si>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</si>
  <si>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</si>
  <si>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</si>
  <si>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</si>
  <si>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</si>
  <si>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</si>
  <si>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</si>
  <si>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</si>
  <si>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</si>
  <si>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</si>
  <si>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</si>
  <si>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</si>
  <si>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</si>
  <si>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</si>
  <si>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</si>
  <si>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</si>
  <si>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</si>
  <si>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</si>
  <si>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</si>
  <si>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</si>
  <si>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</si>
  <si>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</si>
  <si>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</si>
  <si>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</si>
  <si>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</si>
  <si>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</si>
  <si>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</si>
  <si>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</si>
  <si>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</si>
  <si>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</si>
  <si>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</si>
  <si>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</si>
  <si>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</si>
  <si>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</si>
  <si>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</si>
  <si>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</si>
  <si>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</si>
  <si>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</si>
  <si>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</si>
  <si>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</si>
  <si>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</si>
  <si>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</si>
  <si>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</si>
  <si>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</si>
  <si>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</si>
  <si>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</si>
  <si>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</si>
  <si>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</si>
  <si>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</si>
  <si>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</si>
  <si>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</si>
  <si>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12 месяцев 2019 года (молодежная политика)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</si>
  <si>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</si>
  <si>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</si>
  <si>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Причина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</si>
  <si>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</si>
  <si>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</si>
  <si>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</si>
  <si>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</si>
  <si>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целевыз средств</t>
  </si>
  <si>
    <t>За счет средств областного бюджета</t>
  </si>
  <si>
    <t>Наименование государственной работы</t>
  </si>
  <si>
    <t>"Государственная работа организации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жизни"</t>
  </si>
  <si>
    <t>Единица измерения объема государственной работы-единица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</si>
  <si>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</si>
  <si>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</si>
  <si>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</si>
  <si>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</si>
  <si>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>-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</si>
  <si>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</si>
  <si>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</si>
  <si>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</si>
  <si>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12  месяцев 2019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</si>
  <si>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Причины отклонений</t>
  </si>
  <si>
    <t>в том числе за счет целевых средств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</si>
  <si>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</si>
  <si>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</si>
  <si>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</si>
  <si>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</si>
  <si>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</si>
  <si>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</si>
  <si>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</si>
  <si>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</si>
  <si>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</si>
  <si>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</si>
  <si>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</si>
  <si>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</si>
  <si>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</si>
  <si>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</si>
  <si>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28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</si>
  <si>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</si>
  <si>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</si>
  <si>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</si>
  <si>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</si>
  <si>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</si>
  <si>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</si>
  <si>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</si>
  <si>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</si>
  <si>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</si>
  <si>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</si>
  <si>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</si>
  <si>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</si>
  <si>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</si>
  <si>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</si>
  <si>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</si>
  <si>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</si>
  <si>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</si>
  <si>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</si>
  <si>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12 месяцев 2019г.</t>
  </si>
  <si>
    <t>(тыс.руб.)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</si>
  <si>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</si>
  <si>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</si>
  <si>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</si>
  <si>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</si>
  <si>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</si>
  <si>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</si>
  <si>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</si>
  <si>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</si>
  <si>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</si>
  <si>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</si>
  <si>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>Всего</t>
  </si>
  <si>
    <t>в том числе софинансируемые из федерального бюджета</t>
  </si>
  <si>
    <t>в том числе на софинансирование расходных обязательств области</t>
  </si>
  <si>
    <t>государственные внебюджетные фонды и иные безвозмездные поступления целевой направленности (прогнозно)</t>
  </si>
  <si>
    <t>министерство молодежной политики и спорта Саратовской  области</t>
  </si>
  <si>
    <t>комитет по туризму</t>
  </si>
  <si>
    <t>министерство строительства и жилищно-куммунаоьного хозяйства Саратовской области, комитет по реализиции инвестиционных проектов</t>
  </si>
  <si>
    <t>орган местного самоуправления</t>
  </si>
  <si>
    <t>организации области               (по согласованию)</t>
  </si>
  <si>
    <t>министерство сельского хозяйства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</si>
  <si>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</si>
  <si>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</si>
  <si>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</si>
  <si>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</si>
  <si>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</si>
  <si>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</si>
  <si>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</si>
  <si>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</si>
  <si>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</si>
  <si>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</si>
  <si>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</si>
  <si>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</si>
  <si>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</si>
  <si>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</si>
  <si>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</si>
  <si>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</si>
  <si>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</si>
  <si>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</si>
  <si>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</si>
  <si>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</si>
  <si>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</si>
  <si>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контрольное событие  1.2.8. "Организация и проведение областных и межмуниципальных официальных физкультурных мероприятий"</t>
  </si>
  <si>
    <t xml:space="preserve"> контрольное событие 1.2.9. Спортивно - туристический лагерь ПФО "Туриада"</t>
  </si>
  <si>
    <t>контрольное событие 1.2.11 Информационное обеспечение физкультурно-массовых мероприятий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</si>
  <si>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</si>
  <si>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</si>
  <si>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Контрольное событие 1.2.13 "Проведение  Чемпионата мира по пожарно-спасательному спорту"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</si>
  <si>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</si>
  <si>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</si>
  <si>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</si>
  <si>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</si>
  <si>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</si>
  <si>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1.3.4 Приобретение спортивного инвентаря и оборудования</t>
  </si>
  <si>
    <t>Контрольное событие 1.3.5 Приобретение транспортных средств  для перевозки спортсменов и специалистов, спортивного оборудования и инвентаря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</si>
  <si>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</si>
  <si>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</si>
  <si>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</si>
  <si>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</si>
  <si>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</si>
  <si>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</si>
  <si>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</si>
  <si>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</si>
  <si>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</si>
  <si>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</si>
  <si>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</si>
  <si>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</si>
  <si>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</si>
  <si>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</si>
  <si>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</si>
  <si>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</si>
  <si>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</si>
  <si>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</si>
  <si>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</si>
  <si>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</si>
  <si>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</si>
  <si>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</si>
  <si>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</si>
  <si>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</si>
  <si>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</si>
  <si>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</si>
  <si>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министерство молодежной политики и спорта и  области</t>
  </si>
  <si>
    <t>Региональный прокт 1.1. Приобретение спортивного оборудования и инвентаря для приведения организаций спортивной подготовки в нормативное состояние НАЦПРОЕКТ</t>
  </si>
  <si>
    <t>Региональный проект 1.2. Организация и проведение физкультурных и спортивно-массовых мероприятий (в рамках ФП "Спорт-норма жизнни)</t>
  </si>
  <si>
    <t>Региональный проект 1.4. Проведение спортивных соревнований в системе подготовки спортивного резерва (в рамках ФП "Спорт-норма жизнни)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</si>
  <si>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</si>
  <si>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</si>
  <si>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</si>
  <si>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</si>
  <si>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</si>
  <si>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контольное событие 2.2.3 "Размещении информации о туристическом потенциале области в специализированных изданиях, на радио, телевидении, в сети Интернет"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</si>
  <si>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</si>
  <si>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</si>
  <si>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 "Оказание оьразовательных  услуг для сотрудников субъектов малого и среднего предпринимательства в сфере туризма"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</si>
  <si>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</si>
  <si>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</si>
  <si>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</si>
  <si>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</si>
  <si>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</si>
  <si>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</si>
  <si>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</si>
  <si>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</si>
  <si>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</si>
  <si>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</si>
  <si>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</si>
  <si>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</si>
  <si>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</si>
  <si>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r>
      <t>контрольное событие 3.4.1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</si>
  <si>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>контрольное событие 3.4.2 "Организация и проведение областного конкурса красоты, грация и творчество "Мисс и Мистер Студенчества"</t>
  </si>
  <si>
    <t>Контрольное событие 3.4.4 Организация и проведение рок фестиваля "Желтая гора"</t>
  </si>
  <si>
    <t>Контрольное событие 3.4.6 "Проведение мастер-класса "Талант талантливый во всем"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</si>
  <si>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</si>
  <si>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</si>
  <si>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</si>
  <si>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</si>
  <si>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 xml:space="preserve">региональный проект 3.1    "Популяризация предпринимательства"      </t>
  </si>
  <si>
    <t>Региональный проект 3.2 "Социальная активность"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</si>
  <si>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</si>
  <si>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проектов, органы местного самоуправления области (по согласованию</t>
  </si>
  <si>
    <t>органы местного самоуправления</t>
  </si>
  <si>
    <t>Основное мероприятие 4.1 "Строительство и реконструкция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Федерации", в том числе:</t>
  </si>
  <si>
    <r>
      <t xml:space="preserve">Строительство физкультурно-оздоровительного комплекса с универсальным игровым залом 42X24 в г. Саратове </t>
    </r>
    <r>
      <rPr>
        <b/>
        <sz val="11"/>
        <color rgb="FFFF0000"/>
        <rFont val="Times New Roman"/>
        <family val="1"/>
        <charset val="204"/>
      </rPr>
      <t>(ГБУ Саратовской области "Спортивная школа олимпийского резерва "Олимпийские ракетки"</t>
    </r>
  </si>
  <si>
    <t>Основное мероприятие 4.7. "Укрепление материально технической базы государственных учреждений"</t>
  </si>
  <si>
    <t>Министерство молодежной политики и спорта Саратовской области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</si>
  <si>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ремрнт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</si>
  <si>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4.15. "Приобретение в областную собственность имущественного комплекса ДОЛ "Сосенки"</t>
  </si>
  <si>
    <t>министерство молодежной политики и спорта саратовской области, органы местного самоуправления</t>
  </si>
  <si>
    <t>Основное мероприятие 4.16 «Имущественный взнос некоммерческой организации «Автономная некоммерческая организация «Спортивно-оздоровительный центр «Березка»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</si>
  <si>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</si>
  <si>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министерство строительства и жилищно-куммунаоьного хозяйства Саратовской области, комитет по реализации инвестиционных проектов, министерство молодежной политики и спорта саратовской области, министерство сельского хозяйства,  органы местного самоуправления</t>
  </si>
  <si>
    <t>министерство молодежной политики и спорта саратовской области</t>
  </si>
  <si>
    <t>министерство строительства и жилищно-куммунаоьного хозяйства Саратовской области, комитет по реализацции инвестиционных проектов</t>
  </si>
  <si>
    <t xml:space="preserve"> органы местного самоуправления</t>
  </si>
  <si>
    <t>4.1.1.Строительство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Федерации, в том числе на строительство стадиона  «Юность»  в г. Ершове в т.ч.</t>
  </si>
  <si>
    <t>4.1.2. Оснащение объектов спортивной инфраструктуры спортивно-технологическим оборудованием:</t>
  </si>
  <si>
    <t>4.1.2.1.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со спортивными залами)  КАЛИНИНСК</t>
  </si>
  <si>
    <t xml:space="preserve">4.1.2.2. Закупка спортивно-технологического оборудования для создания малых спортивных площадок </t>
  </si>
  <si>
    <t xml:space="preserve">4.1.3 Закупка спортивного оборудования для спортивных школ олимпийского резерва и училища олимпийского резерва 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</si>
  <si>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</si>
  <si>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>министерство строительства и жилищно-куммунаоьного хозяйства Саратовской области, комитет по реализации инвестиционных проектов</t>
  </si>
  <si>
    <t xml:space="preserve">  Строительство плавательного бассейна в р.п Романовка Саратовской области</t>
  </si>
  <si>
    <t xml:space="preserve">  Дворец водных видов спорта в г. Саратове ( 1 этап строительства)</t>
  </si>
  <si>
    <t>4.1.5 Обеспечение устойчивого развития сельских территорий (Развитие сети плоскостных спортивных сооружений в сельской местности) в т.ч.</t>
  </si>
  <si>
    <t>4.1.5.1  Развитие сети плоскостных спортивных сооружений в сельской местности (с.Староя Порубежка Пугачевского муниципального р-она)</t>
  </si>
  <si>
    <t>4.1.5.2  Развитие сети плоскостных спортивных сооружений в сельской местности (пос. Заволжский Пугачевского муниципального р-она)</t>
  </si>
  <si>
    <t>4.1.6 "Мероприятия по вводу в эксплуатацию стадиона "Юность" в г. Ершове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</si>
</sst>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Border="1" applyAlignment="1"/>
    <xf numFmtId="0" fontId="2" fillId="0" borderId="2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/>
    <xf numFmtId="164" fontId="5" fillId="0" borderId="3" xfId="0" applyNumberFormat="1" applyFont="1" applyBorder="1"/>
    <xf numFmtId="164" fontId="2" fillId="0" borderId="3" xfId="0" applyNumberFormat="1" applyFont="1" applyBorder="1"/>
    <xf numFmtId="0" fontId="5" fillId="0" borderId="0" xfId="0" applyFont="1"/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0" fillId="0" borderId="3" xfId="0" applyBorder="1" applyAlignment="1">
      <alignment horizontal="right"/>
    </xf>
    <xf numFmtId="0" fontId="0" fillId="0" borderId="3" xfId="0" applyBorder="1"/>
    <xf numFmtId="2" fontId="0" fillId="0" borderId="3" xfId="0" applyNumberForma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/>
    <xf numFmtId="2" fontId="8" fillId="0" borderId="3" xfId="0" applyNumberFormat="1" applyFont="1" applyBorder="1"/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3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3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vertical="top"/>
    </xf>
    <xf numFmtId="0" fontId="11" fillId="0" borderId="2" xfId="0" applyFont="1" applyBorder="1"/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 wrapText="1"/>
    </xf>
    <xf numFmtId="164" fontId="10" fillId="0" borderId="15" xfId="0" applyNumberFormat="1" applyFont="1" applyFill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vertical="top" wrapText="1"/>
    </xf>
    <xf numFmtId="164" fontId="12" fillId="2" borderId="3" xfId="0" applyNumberFormat="1" applyFont="1" applyFill="1" applyBorder="1" applyAlignment="1">
      <alignment horizontal="center" vertical="top" wrapText="1"/>
    </xf>
    <xf numFmtId="164" fontId="14" fillId="0" borderId="3" xfId="0" applyNumberFormat="1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164" fontId="10" fillId="0" borderId="7" xfId="0" applyNumberFormat="1" applyFont="1" applyFill="1" applyBorder="1" applyAlignment="1">
      <alignment horizontal="center" vertical="top" wrapText="1"/>
    </xf>
    <xf numFmtId="164" fontId="10" fillId="0" borderId="8" xfId="0" applyNumberFormat="1" applyFont="1" applyFill="1" applyBorder="1" applyAlignment="1">
      <alignment horizontal="center" vertical="top" wrapText="1"/>
    </xf>
    <xf numFmtId="164" fontId="10" fillId="0" borderId="9" xfId="0" applyNumberFormat="1" applyFont="1" applyFill="1" applyBorder="1" applyAlignment="1">
      <alignment horizontal="center" vertical="top" wrapText="1"/>
    </xf>
    <xf numFmtId="164" fontId="10" fillId="0" borderId="9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/>
    <xf numFmtId="164" fontId="10" fillId="0" borderId="5" xfId="0" applyNumberFormat="1" applyFont="1" applyFill="1" applyBorder="1" applyAlignment="1">
      <alignment horizontal="left" vertical="top" wrapText="1"/>
    </xf>
    <xf numFmtId="164" fontId="10" fillId="0" borderId="6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164" fontId="10" fillId="0" borderId="4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0" fillId="0" borderId="6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Fill="1" applyBorder="1" applyAlignment="1">
      <alignment horizontal="center" vertical="top"/>
    </xf>
    <xf numFmtId="164" fontId="11" fillId="0" borderId="0" xfId="0" applyNumberFormat="1" applyFont="1"/>
    <xf numFmtId="164" fontId="12" fillId="0" borderId="3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164" fontId="12" fillId="0" borderId="3" xfId="0" applyNumberFormat="1" applyFont="1" applyFill="1" applyBorder="1" applyAlignment="1">
      <alignment horizontal="left" vertical="top" wrapText="1"/>
    </xf>
    <xf numFmtId="164" fontId="10" fillId="0" borderId="3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6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1" fillId="0" borderId="0" xfId="0" applyFont="1" applyFill="1"/>
    <xf numFmtId="0" fontId="14" fillId="0" borderId="5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horizontal="left"/>
    </xf>
    <xf numFmtId="0" fontId="11" fillId="0" borderId="3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zoomScale="70" zoomScaleNormal="70" workbookViewId="0">
      <selection sqref="A1:XFD1048576"/>
    </sheetView>
  </sheetViews>
  <sheetFormatPr defaultColWidth="19" defaultRowHeight="15.75" x14ac:dyDescent="0.25"/>
  <cols>
    <col min="1" max="1" width="39.140625" style="1" customWidth="1"/>
    <col min="2" max="16384" width="19" style="1"/>
  </cols>
  <sheetData>
    <row r="1" spans="1:11" ht="18.75" x14ac:dyDescent="0.3">
      <c r="C1" s="2"/>
      <c r="D1" s="2"/>
      <c r="J1" s="3" t="s">
        <v>0</v>
      </c>
    </row>
    <row r="2" spans="1:11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 customHeight="1" x14ac:dyDescent="0.2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4"/>
      <c r="B4" s="64"/>
      <c r="C4" s="64"/>
      <c r="D4" s="64"/>
      <c r="E4" s="64"/>
      <c r="F4" s="64"/>
    </row>
    <row r="5" spans="1:11" x14ac:dyDescent="0.25">
      <c r="A5" s="39"/>
      <c r="B5" s="39"/>
      <c r="C5" s="39"/>
      <c r="D5" s="39"/>
      <c r="E5" s="39"/>
      <c r="F5" s="39"/>
      <c r="I5" s="4"/>
      <c r="J5" s="4"/>
      <c r="K5" s="4" t="s">
        <v>3</v>
      </c>
    </row>
    <row r="6" spans="1:11" ht="15.75" customHeight="1" x14ac:dyDescent="0.25">
      <c r="A6" s="65" t="s">
        <v>4</v>
      </c>
      <c r="B6" s="65" t="s">
        <v>5</v>
      </c>
      <c r="C6" s="65" t="s">
        <v>6</v>
      </c>
      <c r="D6" s="65" t="s">
        <v>7</v>
      </c>
      <c r="E6" s="65" t="s">
        <v>8</v>
      </c>
      <c r="F6" s="65" t="s">
        <v>9</v>
      </c>
      <c r="G6" s="65" t="s">
        <v>10</v>
      </c>
      <c r="H6" s="65" t="s">
        <v>11</v>
      </c>
      <c r="I6" s="73" t="s">
        <v>12</v>
      </c>
      <c r="J6" s="73"/>
      <c r="K6" s="73"/>
    </row>
    <row r="7" spans="1:11" ht="63" x14ac:dyDescent="0.25">
      <c r="A7" s="65"/>
      <c r="B7" s="65"/>
      <c r="C7" s="65"/>
      <c r="D7" s="65"/>
      <c r="E7" s="65"/>
      <c r="F7" s="65"/>
      <c r="G7" s="65"/>
      <c r="H7" s="65"/>
      <c r="I7" s="40" t="s">
        <v>13</v>
      </c>
      <c r="J7" s="40" t="s">
        <v>14</v>
      </c>
      <c r="K7" s="40" t="s">
        <v>15</v>
      </c>
    </row>
    <row r="8" spans="1:11" x14ac:dyDescent="0.25">
      <c r="A8" s="40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15.75" customHeight="1" x14ac:dyDescent="0.25">
      <c r="A9" s="66" t="s">
        <v>16</v>
      </c>
      <c r="B9" s="72" t="s">
        <v>17</v>
      </c>
      <c r="C9" s="7" t="s">
        <v>18</v>
      </c>
      <c r="D9" s="8">
        <f>D10+D11+D12+D13</f>
        <v>1040</v>
      </c>
      <c r="E9" s="8">
        <f>E10+E11+E12+E13</f>
        <v>830</v>
      </c>
      <c r="F9" s="8">
        <f>F10+F11+F12+F13</f>
        <v>782.5</v>
      </c>
      <c r="G9" s="8">
        <f>G10+G11+G12+G13</f>
        <v>899.7</v>
      </c>
      <c r="H9" s="8">
        <f>H10+H11+H12+H13</f>
        <v>899.7</v>
      </c>
      <c r="I9" s="9">
        <f>G9/D9*100</f>
        <v>86.509615384615387</v>
      </c>
      <c r="J9" s="10">
        <f>G9/E9*100</f>
        <v>108.39759036144578</v>
      </c>
      <c r="K9" s="10">
        <f>G9/F9*100</f>
        <v>114.9776357827476</v>
      </c>
    </row>
    <row r="10" spans="1:11" ht="31.5" x14ac:dyDescent="0.25">
      <c r="A10" s="67"/>
      <c r="B10" s="72"/>
      <c r="C10" s="7" t="s">
        <v>19</v>
      </c>
      <c r="D10" s="8">
        <f>D16+D21+D26+D31</f>
        <v>830</v>
      </c>
      <c r="E10" s="8">
        <f t="shared" ref="E10:H12" si="0">E16+E21+E26+E31</f>
        <v>830</v>
      </c>
      <c r="F10" s="8">
        <f t="shared" si="0"/>
        <v>782.5</v>
      </c>
      <c r="G10" s="8">
        <f t="shared" si="0"/>
        <v>779.7</v>
      </c>
      <c r="H10" s="8">
        <f t="shared" si="0"/>
        <v>779.7</v>
      </c>
      <c r="I10" s="9">
        <f>G10/D10*100</f>
        <v>93.939759036144594</v>
      </c>
      <c r="J10" s="10">
        <f>G10/E10*100</f>
        <v>93.939759036144594</v>
      </c>
      <c r="K10" s="10">
        <f>G10/F10*100</f>
        <v>99.642172523961676</v>
      </c>
    </row>
    <row r="11" spans="1:11" ht="31.5" x14ac:dyDescent="0.25">
      <c r="A11" s="67"/>
      <c r="B11" s="72"/>
      <c r="C11" s="41" t="s">
        <v>20</v>
      </c>
      <c r="D11" s="8">
        <f>D17+D22+D27+D32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9">
        <v>0</v>
      </c>
      <c r="J11" s="10">
        <v>0</v>
      </c>
      <c r="K11" s="10">
        <v>0</v>
      </c>
    </row>
    <row r="12" spans="1:11" ht="47.25" x14ac:dyDescent="0.25">
      <c r="A12" s="67"/>
      <c r="B12" s="72"/>
      <c r="C12" s="7" t="s">
        <v>21</v>
      </c>
      <c r="D12" s="8">
        <f>D18+D23+D28+D33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9">
        <v>0</v>
      </c>
      <c r="J12" s="10">
        <v>0</v>
      </c>
      <c r="K12" s="10">
        <v>0</v>
      </c>
    </row>
    <row r="13" spans="1:11" ht="47.25" x14ac:dyDescent="0.25">
      <c r="A13" s="67"/>
      <c r="B13" s="72"/>
      <c r="C13" s="7" t="s">
        <v>22</v>
      </c>
      <c r="D13" s="8">
        <f>D19+D24+D29+D34</f>
        <v>210</v>
      </c>
      <c r="E13" s="8">
        <f>E19+E24+E29+E34</f>
        <v>0</v>
      </c>
      <c r="F13" s="8">
        <f>F19+F24+F29+F34</f>
        <v>0</v>
      </c>
      <c r="G13" s="8">
        <f>G19+G24+G29+G34</f>
        <v>120</v>
      </c>
      <c r="H13" s="8">
        <f>H19+H24+H29+H34</f>
        <v>120</v>
      </c>
      <c r="I13" s="9">
        <f>G13/D13*100</f>
        <v>57.142857142857139</v>
      </c>
      <c r="J13" s="10">
        <v>0</v>
      </c>
      <c r="K13" s="10">
        <v>0</v>
      </c>
    </row>
    <row r="14" spans="1:11" ht="15.75" customHeight="1" x14ac:dyDescent="0.25">
      <c r="A14" s="67"/>
      <c r="B14" s="74" t="s">
        <v>23</v>
      </c>
      <c r="C14" s="74"/>
      <c r="D14" s="74"/>
      <c r="E14" s="74"/>
      <c r="F14" s="74"/>
      <c r="G14" s="11"/>
      <c r="H14" s="11"/>
      <c r="I14" s="12"/>
      <c r="J14" s="12"/>
      <c r="K14" s="12"/>
    </row>
    <row r="15" spans="1:11" ht="15.75" customHeight="1" x14ac:dyDescent="0.25">
      <c r="A15" s="67"/>
      <c r="B15" s="66" t="s">
        <v>24</v>
      </c>
      <c r="C15" s="7" t="s">
        <v>18</v>
      </c>
      <c r="D15" s="8">
        <f>D16+D17+D18+D19</f>
        <v>520</v>
      </c>
      <c r="E15" s="8">
        <f>E16+E17+E18+E19</f>
        <v>520</v>
      </c>
      <c r="F15" s="8">
        <f>F16+F17+F18+F19</f>
        <v>520</v>
      </c>
      <c r="G15" s="8">
        <f>G16+G17+G18+G19</f>
        <v>517.20000000000005</v>
      </c>
      <c r="H15" s="8">
        <f>H16+H17+H18+H19</f>
        <v>517.20000000000005</v>
      </c>
      <c r="I15" s="10">
        <f>G15/D15*100</f>
        <v>99.461538461538467</v>
      </c>
      <c r="J15" s="10">
        <f>G15/E15*100</f>
        <v>99.461538461538467</v>
      </c>
      <c r="K15" s="10">
        <f>G15/F15*100</f>
        <v>99.461538461538467</v>
      </c>
    </row>
    <row r="16" spans="1:11" ht="31.5" x14ac:dyDescent="0.25">
      <c r="A16" s="67"/>
      <c r="B16" s="67"/>
      <c r="C16" s="7" t="s">
        <v>19</v>
      </c>
      <c r="D16" s="8">
        <f t="shared" ref="D16:H19" si="1">D42+D369</f>
        <v>520</v>
      </c>
      <c r="E16" s="8">
        <f t="shared" si="1"/>
        <v>520</v>
      </c>
      <c r="F16" s="8">
        <f t="shared" si="1"/>
        <v>520</v>
      </c>
      <c r="G16" s="8">
        <f t="shared" si="1"/>
        <v>517.20000000000005</v>
      </c>
      <c r="H16" s="8">
        <f t="shared" si="1"/>
        <v>517.20000000000005</v>
      </c>
      <c r="I16" s="10">
        <f>G16/D16*100</f>
        <v>99.461538461538467</v>
      </c>
      <c r="J16" s="10">
        <f>G16/E16*100</f>
        <v>99.461538461538467</v>
      </c>
      <c r="K16" s="10">
        <f>G16/F16*100</f>
        <v>99.461538461538467</v>
      </c>
    </row>
    <row r="17" spans="1:11" ht="31.5" x14ac:dyDescent="0.25">
      <c r="A17" s="67"/>
      <c r="B17" s="67"/>
      <c r="C17" s="41" t="s">
        <v>20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10">
        <v>0</v>
      </c>
      <c r="J17" s="10">
        <v>0</v>
      </c>
      <c r="K17" s="10">
        <v>0</v>
      </c>
    </row>
    <row r="18" spans="1:11" ht="47.25" x14ac:dyDescent="0.25">
      <c r="A18" s="67"/>
      <c r="B18" s="67"/>
      <c r="C18" s="7" t="s">
        <v>21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0">
        <v>0</v>
      </c>
      <c r="J18" s="10">
        <v>0</v>
      </c>
      <c r="K18" s="10">
        <v>0</v>
      </c>
    </row>
    <row r="19" spans="1:11" ht="47.25" x14ac:dyDescent="0.25">
      <c r="A19" s="67"/>
      <c r="B19" s="68"/>
      <c r="C19" s="7" t="s">
        <v>22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10">
        <v>0</v>
      </c>
      <c r="J19" s="10">
        <v>0</v>
      </c>
      <c r="K19" s="10">
        <v>0</v>
      </c>
    </row>
    <row r="20" spans="1:11" ht="15.75" customHeight="1" x14ac:dyDescent="0.25">
      <c r="A20" s="67"/>
      <c r="B20" s="66" t="s">
        <v>25</v>
      </c>
      <c r="C20" s="7" t="s">
        <v>18</v>
      </c>
      <c r="D20" s="8">
        <f>D21+D22+D23+D24</f>
        <v>310</v>
      </c>
      <c r="E20" s="8">
        <f>E21+E22+E23+E24</f>
        <v>310</v>
      </c>
      <c r="F20" s="8">
        <f>F21+F22+F23+F24</f>
        <v>262.5</v>
      </c>
      <c r="G20" s="8">
        <f>G21+G22+G23+G24</f>
        <v>262.5</v>
      </c>
      <c r="H20" s="8">
        <f>H21+H22+H23+H24</f>
        <v>262.5</v>
      </c>
      <c r="I20" s="10">
        <f>G20/D20*100</f>
        <v>84.677419354838719</v>
      </c>
      <c r="J20" s="10">
        <f>G20/E20*100</f>
        <v>84.677419354838719</v>
      </c>
      <c r="K20" s="10">
        <f>G20/F20*100</f>
        <v>100</v>
      </c>
    </row>
    <row r="21" spans="1:11" ht="31.5" x14ac:dyDescent="0.25">
      <c r="A21" s="67"/>
      <c r="B21" s="67"/>
      <c r="C21" s="7" t="s">
        <v>19</v>
      </c>
      <c r="D21" s="8">
        <f>D47+D374</f>
        <v>310</v>
      </c>
      <c r="E21" s="8">
        <f>E47+E374</f>
        <v>310</v>
      </c>
      <c r="F21" s="8">
        <f>F47+F374</f>
        <v>262.5</v>
      </c>
      <c r="G21" s="8">
        <f>G47+G374</f>
        <v>262.5</v>
      </c>
      <c r="H21" s="8">
        <f>H47+H374</f>
        <v>262.5</v>
      </c>
      <c r="I21" s="10">
        <f>G21/D21*100</f>
        <v>84.677419354838719</v>
      </c>
      <c r="J21" s="10">
        <f>G21/E21*100</f>
        <v>84.677419354838719</v>
      </c>
      <c r="K21" s="10">
        <f>G21/F21*100</f>
        <v>100</v>
      </c>
    </row>
    <row r="22" spans="1:11" ht="31.5" x14ac:dyDescent="0.25">
      <c r="A22" s="67"/>
      <c r="B22" s="67"/>
      <c r="C22" s="41" t="s">
        <v>20</v>
      </c>
      <c r="D22" s="8">
        <f t="shared" ref="D22:H24" si="2">D70+D126+D212+D303+D339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10">
        <v>0</v>
      </c>
      <c r="J22" s="10">
        <v>0</v>
      </c>
      <c r="K22" s="10">
        <v>0</v>
      </c>
    </row>
    <row r="23" spans="1:11" ht="47.25" x14ac:dyDescent="0.25">
      <c r="A23" s="67"/>
      <c r="B23" s="67"/>
      <c r="C23" s="7" t="s">
        <v>21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10">
        <v>0</v>
      </c>
      <c r="J23" s="10">
        <v>0</v>
      </c>
      <c r="K23" s="10">
        <v>0</v>
      </c>
    </row>
    <row r="24" spans="1:11" ht="47.25" x14ac:dyDescent="0.25">
      <c r="A24" s="67"/>
      <c r="B24" s="68"/>
      <c r="C24" s="7" t="s">
        <v>22</v>
      </c>
      <c r="D24" s="8">
        <f t="shared" si="2"/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10">
        <v>0</v>
      </c>
      <c r="J24" s="10">
        <v>0</v>
      </c>
      <c r="K24" s="10">
        <v>0</v>
      </c>
    </row>
    <row r="25" spans="1:11" ht="15.75" customHeight="1" x14ac:dyDescent="0.25">
      <c r="A25" s="67"/>
      <c r="B25" s="66" t="s">
        <v>26</v>
      </c>
      <c r="C25" s="7" t="s">
        <v>18</v>
      </c>
      <c r="D25" s="8">
        <f>D26+D27+D28+D29</f>
        <v>0</v>
      </c>
      <c r="E25" s="8">
        <f>E26+E27+E28+E29</f>
        <v>0</v>
      </c>
      <c r="F25" s="8">
        <f>F26+F27+F28+F29</f>
        <v>0</v>
      </c>
      <c r="G25" s="8">
        <f>G26+G27+G28+G29</f>
        <v>0</v>
      </c>
      <c r="H25" s="8">
        <f>H26+H27+H28+H29</f>
        <v>0</v>
      </c>
      <c r="I25" s="10">
        <v>0</v>
      </c>
      <c r="J25" s="10">
        <v>0</v>
      </c>
      <c r="K25" s="10">
        <v>0</v>
      </c>
    </row>
    <row r="26" spans="1:11" ht="31.5" x14ac:dyDescent="0.25">
      <c r="A26" s="67"/>
      <c r="B26" s="67"/>
      <c r="C26" s="7" t="s">
        <v>19</v>
      </c>
      <c r="D26" s="8">
        <f t="shared" ref="D26:H29" si="3">D52+D379</f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10">
        <v>0</v>
      </c>
      <c r="J26" s="10">
        <v>0</v>
      </c>
      <c r="K26" s="10">
        <v>0</v>
      </c>
    </row>
    <row r="27" spans="1:11" ht="31.5" x14ac:dyDescent="0.25">
      <c r="A27" s="67"/>
      <c r="B27" s="67"/>
      <c r="C27" s="41" t="s">
        <v>20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  <c r="H27" s="8">
        <f t="shared" si="3"/>
        <v>0</v>
      </c>
      <c r="I27" s="10">
        <v>0</v>
      </c>
      <c r="J27" s="10">
        <v>0</v>
      </c>
      <c r="K27" s="10">
        <v>0</v>
      </c>
    </row>
    <row r="28" spans="1:11" ht="47.25" x14ac:dyDescent="0.25">
      <c r="A28" s="67"/>
      <c r="B28" s="67"/>
      <c r="C28" s="7" t="s">
        <v>21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10">
        <v>0</v>
      </c>
      <c r="J28" s="10">
        <v>0</v>
      </c>
      <c r="K28" s="10">
        <v>0</v>
      </c>
    </row>
    <row r="29" spans="1:11" ht="47.25" x14ac:dyDescent="0.25">
      <c r="A29" s="67"/>
      <c r="B29" s="68"/>
      <c r="C29" s="7" t="s">
        <v>22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10">
        <v>0</v>
      </c>
      <c r="J29" s="10">
        <v>0</v>
      </c>
      <c r="K29" s="10">
        <v>0</v>
      </c>
    </row>
    <row r="30" spans="1:11" ht="15.75" customHeight="1" x14ac:dyDescent="0.25">
      <c r="A30" s="67"/>
      <c r="B30" s="66" t="s">
        <v>27</v>
      </c>
      <c r="C30" s="7" t="s">
        <v>18</v>
      </c>
      <c r="D30" s="8">
        <f>D31+D32+D33+D34</f>
        <v>210</v>
      </c>
      <c r="E30" s="8">
        <f>E31+E32+E33+E34</f>
        <v>0</v>
      </c>
      <c r="F30" s="8">
        <f>F31+F32+F33+F34</f>
        <v>0</v>
      </c>
      <c r="G30" s="8">
        <f>G31+G32+G33+G34</f>
        <v>120</v>
      </c>
      <c r="H30" s="8">
        <f>H31+H32+H33+H34</f>
        <v>120</v>
      </c>
      <c r="I30" s="10">
        <f>G30/D30*100</f>
        <v>57.142857142857139</v>
      </c>
      <c r="J30" s="10">
        <f>G30/D30*100</f>
        <v>57.142857142857139</v>
      </c>
      <c r="K30" s="10">
        <f>G30/D30*100</f>
        <v>57.142857142857139</v>
      </c>
    </row>
    <row r="31" spans="1:11" ht="31.5" x14ac:dyDescent="0.25">
      <c r="A31" s="67"/>
      <c r="B31" s="67"/>
      <c r="C31" s="7" t="s">
        <v>19</v>
      </c>
      <c r="D31" s="8">
        <f>D57</f>
        <v>0</v>
      </c>
      <c r="E31" s="8">
        <f>E57</f>
        <v>0</v>
      </c>
      <c r="F31" s="8">
        <f>F57</f>
        <v>0</v>
      </c>
      <c r="G31" s="8">
        <f>G57</f>
        <v>0</v>
      </c>
      <c r="H31" s="8">
        <f>H57</f>
        <v>0</v>
      </c>
      <c r="I31" s="10">
        <v>0</v>
      </c>
      <c r="J31" s="10">
        <v>0</v>
      </c>
      <c r="K31" s="10">
        <v>0</v>
      </c>
    </row>
    <row r="32" spans="1:11" ht="31.5" x14ac:dyDescent="0.25">
      <c r="A32" s="67"/>
      <c r="B32" s="67"/>
      <c r="C32" s="41" t="s">
        <v>20</v>
      </c>
      <c r="D32" s="8">
        <f t="shared" ref="D32:H34" si="4">D58</f>
        <v>0</v>
      </c>
      <c r="E32" s="8">
        <f t="shared" si="4"/>
        <v>0</v>
      </c>
      <c r="F32" s="8">
        <f t="shared" si="4"/>
        <v>0</v>
      </c>
      <c r="G32" s="8">
        <f t="shared" si="4"/>
        <v>0</v>
      </c>
      <c r="H32" s="8">
        <f t="shared" si="4"/>
        <v>0</v>
      </c>
      <c r="I32" s="10">
        <v>0</v>
      </c>
      <c r="J32" s="10">
        <v>0</v>
      </c>
      <c r="K32" s="10">
        <v>0</v>
      </c>
    </row>
    <row r="33" spans="1:11" ht="47.25" x14ac:dyDescent="0.25">
      <c r="A33" s="67"/>
      <c r="B33" s="67"/>
      <c r="C33" s="7" t="s">
        <v>21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10">
        <v>0</v>
      </c>
      <c r="J33" s="10">
        <v>0</v>
      </c>
      <c r="K33" s="10">
        <v>0</v>
      </c>
    </row>
    <row r="34" spans="1:11" ht="47.25" x14ac:dyDescent="0.25">
      <c r="A34" s="68"/>
      <c r="B34" s="68"/>
      <c r="C34" s="7" t="s">
        <v>22</v>
      </c>
      <c r="D34" s="8">
        <f t="shared" si="4"/>
        <v>210</v>
      </c>
      <c r="E34" s="8">
        <f t="shared" si="4"/>
        <v>0</v>
      </c>
      <c r="F34" s="8">
        <f t="shared" si="4"/>
        <v>0</v>
      </c>
      <c r="G34" s="8">
        <f t="shared" si="4"/>
        <v>120</v>
      </c>
      <c r="H34" s="8">
        <f t="shared" si="4"/>
        <v>120</v>
      </c>
      <c r="I34" s="10">
        <f>G34/D34*100</f>
        <v>57.142857142857139</v>
      </c>
      <c r="J34" s="10">
        <v>0</v>
      </c>
      <c r="K34" s="10">
        <v>0</v>
      </c>
    </row>
    <row r="35" spans="1:11" ht="15.75" customHeight="1" x14ac:dyDescent="0.25">
      <c r="A35" s="66" t="s">
        <v>28</v>
      </c>
      <c r="B35" s="66" t="s">
        <v>29</v>
      </c>
      <c r="C35" s="7" t="s">
        <v>18</v>
      </c>
      <c r="D35" s="8">
        <f>D36+D37+D38+D39</f>
        <v>497.5</v>
      </c>
      <c r="E35" s="8">
        <f>E36+E37+E38+E39</f>
        <v>287.5</v>
      </c>
      <c r="F35" s="8">
        <f>F36+F37+F38+F39</f>
        <v>240</v>
      </c>
      <c r="G35" s="8">
        <f>G36+G37+G38+G39</f>
        <v>359.7</v>
      </c>
      <c r="H35" s="8">
        <f>H36+H37+H38+H39</f>
        <v>359.7</v>
      </c>
      <c r="I35" s="10">
        <f>G35/D35*100</f>
        <v>72.301507537688437</v>
      </c>
      <c r="J35" s="10">
        <f>G35/E35*100</f>
        <v>125.11304347826086</v>
      </c>
      <c r="K35" s="10">
        <f>G35/F35*100</f>
        <v>149.875</v>
      </c>
    </row>
    <row r="36" spans="1:11" ht="31.5" x14ac:dyDescent="0.25">
      <c r="A36" s="67"/>
      <c r="B36" s="67"/>
      <c r="C36" s="7" t="s">
        <v>19</v>
      </c>
      <c r="D36" s="8">
        <f>D42+D47+D52+D57</f>
        <v>287.5</v>
      </c>
      <c r="E36" s="8">
        <f t="shared" ref="E36:H39" si="5">E42+E47+E52+E57</f>
        <v>287.5</v>
      </c>
      <c r="F36" s="8">
        <f t="shared" si="5"/>
        <v>240</v>
      </c>
      <c r="G36" s="8">
        <f t="shared" si="5"/>
        <v>239.7</v>
      </c>
      <c r="H36" s="8">
        <f t="shared" si="5"/>
        <v>239.7</v>
      </c>
      <c r="I36" s="10">
        <f>G36/D36*100</f>
        <v>83.373913043478254</v>
      </c>
      <c r="J36" s="10">
        <f>G36/E36*100</f>
        <v>83.373913043478254</v>
      </c>
      <c r="K36" s="10">
        <f>G36/F36*100</f>
        <v>99.874999999999986</v>
      </c>
    </row>
    <row r="37" spans="1:11" ht="31.5" x14ac:dyDescent="0.25">
      <c r="A37" s="67"/>
      <c r="B37" s="67"/>
      <c r="C37" s="41" t="s">
        <v>20</v>
      </c>
      <c r="D37" s="8">
        <f>D43+D48+D53+D58</f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10">
        <v>0</v>
      </c>
      <c r="J37" s="10">
        <v>0</v>
      </c>
      <c r="K37" s="10">
        <v>0</v>
      </c>
    </row>
    <row r="38" spans="1:11" ht="47.25" x14ac:dyDescent="0.25">
      <c r="A38" s="67"/>
      <c r="B38" s="67"/>
      <c r="C38" s="7" t="s">
        <v>21</v>
      </c>
      <c r="D38" s="8">
        <f>D44+D49+D54+D59</f>
        <v>0</v>
      </c>
      <c r="E38" s="8">
        <f t="shared" si="5"/>
        <v>0</v>
      </c>
      <c r="F38" s="8">
        <f t="shared" si="5"/>
        <v>0</v>
      </c>
      <c r="G38" s="8">
        <f t="shared" si="5"/>
        <v>0</v>
      </c>
      <c r="H38" s="8">
        <f t="shared" si="5"/>
        <v>0</v>
      </c>
      <c r="I38" s="10">
        <v>0</v>
      </c>
      <c r="J38" s="10">
        <v>0</v>
      </c>
      <c r="K38" s="10">
        <v>0</v>
      </c>
    </row>
    <row r="39" spans="1:11" ht="47.25" x14ac:dyDescent="0.25">
      <c r="A39" s="67"/>
      <c r="B39" s="68"/>
      <c r="C39" s="7" t="s">
        <v>22</v>
      </c>
      <c r="D39" s="8">
        <f>D45+D50+D55+D60</f>
        <v>210</v>
      </c>
      <c r="E39" s="8">
        <f t="shared" si="5"/>
        <v>0</v>
      </c>
      <c r="F39" s="8">
        <f t="shared" si="5"/>
        <v>0</v>
      </c>
      <c r="G39" s="8">
        <f t="shared" si="5"/>
        <v>120</v>
      </c>
      <c r="H39" s="8">
        <f t="shared" si="5"/>
        <v>120</v>
      </c>
      <c r="I39" s="10">
        <f>G39/D39*100</f>
        <v>57.142857142857139</v>
      </c>
      <c r="J39" s="10">
        <v>0</v>
      </c>
      <c r="K39" s="10">
        <v>0</v>
      </c>
    </row>
    <row r="40" spans="1:11" ht="15.75" customHeight="1" x14ac:dyDescent="0.25">
      <c r="A40" s="67"/>
      <c r="B40" s="69" t="s">
        <v>23</v>
      </c>
      <c r="C40" s="70"/>
      <c r="D40" s="70"/>
      <c r="E40" s="70"/>
      <c r="F40" s="70"/>
      <c r="G40" s="70"/>
      <c r="H40" s="70"/>
      <c r="I40" s="70"/>
      <c r="J40" s="70"/>
      <c r="K40" s="71"/>
    </row>
    <row r="41" spans="1:11" ht="15.75" customHeight="1" x14ac:dyDescent="0.25">
      <c r="A41" s="67"/>
      <c r="B41" s="72" t="s">
        <v>30</v>
      </c>
      <c r="C41" s="7" t="s">
        <v>18</v>
      </c>
      <c r="D41" s="8">
        <f>D42+D43+D44+D45</f>
        <v>200</v>
      </c>
      <c r="E41" s="8">
        <f>E42+E43+E44+E45</f>
        <v>200</v>
      </c>
      <c r="F41" s="8">
        <f>F42+F43+F44+F45</f>
        <v>200</v>
      </c>
      <c r="G41" s="8">
        <f>G42+G43+G44+G45</f>
        <v>199.7</v>
      </c>
      <c r="H41" s="8">
        <f>H42+H43+H44+H45</f>
        <v>199.7</v>
      </c>
      <c r="I41" s="10">
        <f>G41/D41*100</f>
        <v>99.85</v>
      </c>
      <c r="J41" s="10">
        <f>G41/E41*100</f>
        <v>99.85</v>
      </c>
      <c r="K41" s="10">
        <f>G41/F41*100</f>
        <v>99.85</v>
      </c>
    </row>
    <row r="42" spans="1:11" ht="31.5" x14ac:dyDescent="0.25">
      <c r="A42" s="67"/>
      <c r="B42" s="72"/>
      <c r="C42" s="7" t="s">
        <v>19</v>
      </c>
      <c r="D42" s="8">
        <f>D120+D206</f>
        <v>200</v>
      </c>
      <c r="E42" s="8">
        <f t="shared" ref="E42:H45" si="6">E120+E206</f>
        <v>200</v>
      </c>
      <c r="F42" s="8">
        <f t="shared" si="6"/>
        <v>200</v>
      </c>
      <c r="G42" s="8">
        <f t="shared" si="6"/>
        <v>199.7</v>
      </c>
      <c r="H42" s="8">
        <f t="shared" si="6"/>
        <v>199.7</v>
      </c>
      <c r="I42" s="10">
        <f>G42/D42*100</f>
        <v>99.85</v>
      </c>
      <c r="J42" s="10">
        <f>G42/E42*100</f>
        <v>99.85</v>
      </c>
      <c r="K42" s="10">
        <f>G42/F42*100</f>
        <v>99.85</v>
      </c>
    </row>
    <row r="43" spans="1:11" ht="31.5" x14ac:dyDescent="0.25">
      <c r="A43" s="67"/>
      <c r="B43" s="72"/>
      <c r="C43" s="41" t="s">
        <v>20</v>
      </c>
      <c r="D43" s="8">
        <f>D121+D207</f>
        <v>0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10">
        <v>0</v>
      </c>
      <c r="J43" s="10">
        <v>0</v>
      </c>
      <c r="K43" s="10">
        <v>0</v>
      </c>
    </row>
    <row r="44" spans="1:11" ht="47.25" x14ac:dyDescent="0.25">
      <c r="A44" s="67"/>
      <c r="B44" s="72"/>
      <c r="C44" s="7" t="s">
        <v>21</v>
      </c>
      <c r="D44" s="8">
        <f>D122+D208</f>
        <v>0</v>
      </c>
      <c r="E44" s="8">
        <f t="shared" si="6"/>
        <v>0</v>
      </c>
      <c r="F44" s="8">
        <f t="shared" si="6"/>
        <v>0</v>
      </c>
      <c r="G44" s="8">
        <f t="shared" si="6"/>
        <v>0</v>
      </c>
      <c r="H44" s="8">
        <f t="shared" si="6"/>
        <v>0</v>
      </c>
      <c r="I44" s="10">
        <v>0</v>
      </c>
      <c r="J44" s="10">
        <v>0</v>
      </c>
      <c r="K44" s="10">
        <v>0</v>
      </c>
    </row>
    <row r="45" spans="1:11" ht="47.25" x14ac:dyDescent="0.25">
      <c r="A45" s="67"/>
      <c r="B45" s="72"/>
      <c r="C45" s="7" t="s">
        <v>22</v>
      </c>
      <c r="D45" s="8">
        <f>D123+D209</f>
        <v>0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10">
        <v>0</v>
      </c>
      <c r="J45" s="10">
        <v>0</v>
      </c>
      <c r="K45" s="10">
        <v>0</v>
      </c>
    </row>
    <row r="46" spans="1:11" ht="15.75" customHeight="1" x14ac:dyDescent="0.25">
      <c r="A46" s="67"/>
      <c r="B46" s="66" t="s">
        <v>25</v>
      </c>
      <c r="C46" s="7" t="s">
        <v>18</v>
      </c>
      <c r="D46" s="8">
        <f>D47+D48+D49+D50</f>
        <v>87.5</v>
      </c>
      <c r="E46" s="8">
        <f>E47+E48+E49+E50</f>
        <v>87.5</v>
      </c>
      <c r="F46" s="8">
        <f>F47+F48+F49+F50</f>
        <v>40</v>
      </c>
      <c r="G46" s="8">
        <f>G47+G48+G49+G50</f>
        <v>40</v>
      </c>
      <c r="H46" s="8">
        <f>H47+H48+H49+H50</f>
        <v>40</v>
      </c>
      <c r="I46" s="10">
        <f>G46/D46*100</f>
        <v>45.714285714285715</v>
      </c>
      <c r="J46" s="10">
        <f>G46/E46*100</f>
        <v>45.714285714285715</v>
      </c>
      <c r="K46" s="10">
        <f>G46/F46*100</f>
        <v>100</v>
      </c>
    </row>
    <row r="47" spans="1:11" ht="31.5" x14ac:dyDescent="0.25">
      <c r="A47" s="67"/>
      <c r="B47" s="67"/>
      <c r="C47" s="7" t="s">
        <v>19</v>
      </c>
      <c r="D47" s="8">
        <f t="shared" ref="D47:H50" si="7">D69+D125+D211</f>
        <v>87.5</v>
      </c>
      <c r="E47" s="8">
        <f t="shared" si="7"/>
        <v>87.5</v>
      </c>
      <c r="F47" s="8">
        <f t="shared" si="7"/>
        <v>40</v>
      </c>
      <c r="G47" s="8">
        <f t="shared" si="7"/>
        <v>40</v>
      </c>
      <c r="H47" s="8">
        <f t="shared" si="7"/>
        <v>40</v>
      </c>
      <c r="I47" s="10">
        <f>G47/D47*100</f>
        <v>45.714285714285715</v>
      </c>
      <c r="J47" s="10">
        <f>G47/E47*100</f>
        <v>45.714285714285715</v>
      </c>
      <c r="K47" s="10">
        <f>G47/F47*100</f>
        <v>100</v>
      </c>
    </row>
    <row r="48" spans="1:11" ht="31.5" x14ac:dyDescent="0.25">
      <c r="A48" s="67"/>
      <c r="B48" s="67"/>
      <c r="C48" s="41" t="s">
        <v>20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10">
        <v>0</v>
      </c>
      <c r="J48" s="10">
        <v>0</v>
      </c>
      <c r="K48" s="10">
        <v>0</v>
      </c>
    </row>
    <row r="49" spans="1:11" ht="47.25" x14ac:dyDescent="0.25">
      <c r="A49" s="67"/>
      <c r="B49" s="67"/>
      <c r="C49" s="7" t="s">
        <v>21</v>
      </c>
      <c r="D49" s="8">
        <f t="shared" si="7"/>
        <v>0</v>
      </c>
      <c r="E49" s="8">
        <f t="shared" si="7"/>
        <v>0</v>
      </c>
      <c r="F49" s="8">
        <f t="shared" si="7"/>
        <v>0</v>
      </c>
      <c r="G49" s="8">
        <f t="shared" si="7"/>
        <v>0</v>
      </c>
      <c r="H49" s="8">
        <f t="shared" si="7"/>
        <v>0</v>
      </c>
      <c r="I49" s="10">
        <v>0</v>
      </c>
      <c r="J49" s="10">
        <v>0</v>
      </c>
      <c r="K49" s="10">
        <v>0</v>
      </c>
    </row>
    <row r="50" spans="1:11" ht="47.25" x14ac:dyDescent="0.25">
      <c r="A50" s="67"/>
      <c r="B50" s="68"/>
      <c r="C50" s="7" t="s">
        <v>22</v>
      </c>
      <c r="D50" s="8">
        <f t="shared" si="7"/>
        <v>0</v>
      </c>
      <c r="E50" s="8">
        <f t="shared" si="7"/>
        <v>0</v>
      </c>
      <c r="F50" s="8">
        <f t="shared" si="7"/>
        <v>0</v>
      </c>
      <c r="G50" s="8">
        <f t="shared" si="7"/>
        <v>0</v>
      </c>
      <c r="H50" s="8">
        <f t="shared" si="7"/>
        <v>0</v>
      </c>
      <c r="I50" s="10">
        <v>0</v>
      </c>
      <c r="J50" s="10">
        <v>0</v>
      </c>
      <c r="K50" s="10">
        <v>0</v>
      </c>
    </row>
    <row r="51" spans="1:11" ht="15.75" customHeight="1" x14ac:dyDescent="0.25">
      <c r="A51" s="67"/>
      <c r="B51" s="72" t="s">
        <v>26</v>
      </c>
      <c r="C51" s="7" t="s">
        <v>18</v>
      </c>
      <c r="D51" s="8">
        <f>D52+D53+D54+D55</f>
        <v>0</v>
      </c>
      <c r="E51" s="8">
        <f>E52+E53+E54+E55</f>
        <v>0</v>
      </c>
      <c r="F51" s="8">
        <f>F52+F53+F54+F55</f>
        <v>0</v>
      </c>
      <c r="G51" s="8">
        <f>G52+G53+G54+G55</f>
        <v>0</v>
      </c>
      <c r="H51" s="8">
        <f>H52+H53+H54+H55</f>
        <v>0</v>
      </c>
      <c r="I51" s="10">
        <v>0</v>
      </c>
      <c r="J51" s="10">
        <v>0</v>
      </c>
      <c r="K51" s="10">
        <v>0</v>
      </c>
    </row>
    <row r="52" spans="1:11" ht="31.5" x14ac:dyDescent="0.25">
      <c r="A52" s="67"/>
      <c r="B52" s="72"/>
      <c r="C52" s="7" t="s">
        <v>19</v>
      </c>
      <c r="D52" s="8">
        <f t="shared" ref="D52:H55" si="8">D74+D130+D216+D292+D333</f>
        <v>0</v>
      </c>
      <c r="E52" s="8">
        <f t="shared" si="8"/>
        <v>0</v>
      </c>
      <c r="F52" s="8">
        <f t="shared" si="8"/>
        <v>0</v>
      </c>
      <c r="G52" s="8">
        <f t="shared" si="8"/>
        <v>0</v>
      </c>
      <c r="H52" s="8">
        <f t="shared" si="8"/>
        <v>0</v>
      </c>
      <c r="I52" s="10">
        <v>0</v>
      </c>
      <c r="J52" s="10">
        <v>0</v>
      </c>
      <c r="K52" s="10">
        <v>0</v>
      </c>
    </row>
    <row r="53" spans="1:11" ht="31.5" x14ac:dyDescent="0.25">
      <c r="A53" s="67"/>
      <c r="B53" s="72"/>
      <c r="C53" s="41" t="s">
        <v>20</v>
      </c>
      <c r="D53" s="8">
        <f t="shared" si="8"/>
        <v>0</v>
      </c>
      <c r="E53" s="8">
        <f t="shared" si="8"/>
        <v>0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10">
        <v>0</v>
      </c>
      <c r="J53" s="10">
        <v>0</v>
      </c>
      <c r="K53" s="10">
        <v>0</v>
      </c>
    </row>
    <row r="54" spans="1:11" ht="47.25" x14ac:dyDescent="0.25">
      <c r="A54" s="67"/>
      <c r="B54" s="72"/>
      <c r="C54" s="7" t="s">
        <v>21</v>
      </c>
      <c r="D54" s="8">
        <f t="shared" si="8"/>
        <v>0</v>
      </c>
      <c r="E54" s="8">
        <f t="shared" si="8"/>
        <v>0</v>
      </c>
      <c r="F54" s="8">
        <f t="shared" si="8"/>
        <v>0</v>
      </c>
      <c r="G54" s="8">
        <f t="shared" si="8"/>
        <v>0</v>
      </c>
      <c r="H54" s="8">
        <f t="shared" si="8"/>
        <v>0</v>
      </c>
      <c r="I54" s="10">
        <v>0</v>
      </c>
      <c r="J54" s="10">
        <v>0</v>
      </c>
      <c r="K54" s="10">
        <v>0</v>
      </c>
    </row>
    <row r="55" spans="1:11" ht="47.25" x14ac:dyDescent="0.25">
      <c r="A55" s="67"/>
      <c r="B55" s="72"/>
      <c r="C55" s="7" t="s">
        <v>22</v>
      </c>
      <c r="D55" s="8">
        <f t="shared" si="8"/>
        <v>0</v>
      </c>
      <c r="E55" s="8">
        <f t="shared" si="8"/>
        <v>0</v>
      </c>
      <c r="F55" s="8">
        <f t="shared" si="8"/>
        <v>0</v>
      </c>
      <c r="G55" s="8">
        <f t="shared" si="8"/>
        <v>0</v>
      </c>
      <c r="H55" s="8">
        <f t="shared" si="8"/>
        <v>0</v>
      </c>
      <c r="I55" s="10">
        <v>0</v>
      </c>
      <c r="J55" s="10">
        <v>0</v>
      </c>
      <c r="K55" s="10">
        <v>0</v>
      </c>
    </row>
    <row r="56" spans="1:11" ht="15.75" customHeight="1" x14ac:dyDescent="0.25">
      <c r="A56" s="67"/>
      <c r="B56" s="66" t="s">
        <v>27</v>
      </c>
      <c r="C56" s="7" t="s">
        <v>18</v>
      </c>
      <c r="D56" s="8">
        <f>D57+D58+D59+D60</f>
        <v>210</v>
      </c>
      <c r="E56" s="8">
        <f>E57+E58+E59+E60</f>
        <v>0</v>
      </c>
      <c r="F56" s="8">
        <f>F57+F58+F59+F60</f>
        <v>0</v>
      </c>
      <c r="G56" s="8">
        <f>G57+G58+G59+G60</f>
        <v>120</v>
      </c>
      <c r="H56" s="8">
        <f>H57+H58+H59+H60</f>
        <v>120</v>
      </c>
      <c r="I56" s="10">
        <f>G56/D56*100</f>
        <v>57.142857142857139</v>
      </c>
      <c r="J56" s="10">
        <v>0</v>
      </c>
      <c r="K56" s="10">
        <v>0</v>
      </c>
    </row>
    <row r="57" spans="1:11" ht="31.5" x14ac:dyDescent="0.25">
      <c r="A57" s="67"/>
      <c r="B57" s="67"/>
      <c r="C57" s="7" t="s">
        <v>19</v>
      </c>
      <c r="D57" s="8">
        <f>D135+D297</f>
        <v>0</v>
      </c>
      <c r="E57" s="8">
        <f t="shared" ref="E57:H59" si="9">E135+E297</f>
        <v>0</v>
      </c>
      <c r="F57" s="8">
        <f t="shared" si="9"/>
        <v>0</v>
      </c>
      <c r="G57" s="8">
        <f t="shared" si="9"/>
        <v>0</v>
      </c>
      <c r="H57" s="8">
        <f t="shared" si="9"/>
        <v>0</v>
      </c>
      <c r="I57" s="10">
        <v>0</v>
      </c>
      <c r="J57" s="10">
        <v>0</v>
      </c>
      <c r="K57" s="10">
        <v>0</v>
      </c>
    </row>
    <row r="58" spans="1:11" ht="31.5" x14ac:dyDescent="0.25">
      <c r="A58" s="67"/>
      <c r="B58" s="67"/>
      <c r="C58" s="41" t="s">
        <v>20</v>
      </c>
      <c r="D58" s="8">
        <f>D136+D298</f>
        <v>0</v>
      </c>
      <c r="E58" s="8">
        <f t="shared" si="9"/>
        <v>0</v>
      </c>
      <c r="F58" s="8">
        <f t="shared" si="9"/>
        <v>0</v>
      </c>
      <c r="G58" s="8">
        <f t="shared" si="9"/>
        <v>0</v>
      </c>
      <c r="H58" s="8">
        <f t="shared" si="9"/>
        <v>0</v>
      </c>
      <c r="I58" s="10">
        <v>0</v>
      </c>
      <c r="J58" s="10">
        <v>0</v>
      </c>
      <c r="K58" s="10">
        <v>0</v>
      </c>
    </row>
    <row r="59" spans="1:11" ht="47.25" x14ac:dyDescent="0.25">
      <c r="A59" s="67"/>
      <c r="B59" s="67"/>
      <c r="C59" s="7" t="s">
        <v>21</v>
      </c>
      <c r="D59" s="8">
        <f>D137+D299</f>
        <v>0</v>
      </c>
      <c r="E59" s="8">
        <f t="shared" si="9"/>
        <v>0</v>
      </c>
      <c r="F59" s="8">
        <f t="shared" si="9"/>
        <v>0</v>
      </c>
      <c r="G59" s="8">
        <f t="shared" si="9"/>
        <v>0</v>
      </c>
      <c r="H59" s="8">
        <f t="shared" si="9"/>
        <v>0</v>
      </c>
      <c r="I59" s="10">
        <v>0</v>
      </c>
      <c r="J59" s="10">
        <v>0</v>
      </c>
      <c r="K59" s="10">
        <v>0</v>
      </c>
    </row>
    <row r="60" spans="1:11" ht="47.25" x14ac:dyDescent="0.25">
      <c r="A60" s="68"/>
      <c r="B60" s="68"/>
      <c r="C60" s="7" t="s">
        <v>22</v>
      </c>
      <c r="D60" s="8">
        <f>D138+D300</f>
        <v>210</v>
      </c>
      <c r="E60" s="8">
        <f>E138+E300+E66</f>
        <v>0</v>
      </c>
      <c r="F60" s="8">
        <f>F138+F300+F66</f>
        <v>0</v>
      </c>
      <c r="G60" s="8">
        <f>G138+G300</f>
        <v>120</v>
      </c>
      <c r="H60" s="8">
        <f>H138+H300</f>
        <v>120</v>
      </c>
      <c r="I60" s="10">
        <f>G60/D60*100</f>
        <v>57.142857142857139</v>
      </c>
      <c r="J60" s="10">
        <v>0</v>
      </c>
      <c r="K60" s="10">
        <v>0</v>
      </c>
    </row>
    <row r="61" spans="1:11" x14ac:dyDescent="0.25">
      <c r="A61" s="72"/>
      <c r="B61" s="72"/>
      <c r="C61" s="72"/>
      <c r="D61" s="72"/>
      <c r="E61" s="72"/>
      <c r="F61" s="72"/>
      <c r="G61" s="11"/>
      <c r="H61" s="11"/>
      <c r="I61" s="13"/>
      <c r="J61" s="13"/>
      <c r="K61" s="13"/>
    </row>
    <row r="62" spans="1:11" ht="15.75" customHeight="1" x14ac:dyDescent="0.25">
      <c r="A62" s="86" t="s">
        <v>31</v>
      </c>
      <c r="B62" s="72" t="s">
        <v>29</v>
      </c>
      <c r="C62" s="7" t="s">
        <v>18</v>
      </c>
      <c r="D62" s="8">
        <f>D63+D64+D65+D66</f>
        <v>5</v>
      </c>
      <c r="E62" s="8">
        <f>E63+E64+E65+E66</f>
        <v>5</v>
      </c>
      <c r="F62" s="8">
        <f>F63+F64+F65+F66</f>
        <v>5</v>
      </c>
      <c r="G62" s="8">
        <f>G63+G64+G65+G66</f>
        <v>5</v>
      </c>
      <c r="H62" s="8">
        <f>H63+H64+H65+H66</f>
        <v>5</v>
      </c>
      <c r="I62" s="10">
        <f>G62/D62*100</f>
        <v>100</v>
      </c>
      <c r="J62" s="10">
        <f>G62/E62*100</f>
        <v>100</v>
      </c>
      <c r="K62" s="10">
        <f>G62/F62*100</f>
        <v>100</v>
      </c>
    </row>
    <row r="63" spans="1:11" ht="31.5" x14ac:dyDescent="0.25">
      <c r="A63" s="87"/>
      <c r="B63" s="72"/>
      <c r="C63" s="7" t="s">
        <v>19</v>
      </c>
      <c r="D63" s="8">
        <f>D69+D74</f>
        <v>5</v>
      </c>
      <c r="E63" s="8">
        <f>E69+E74</f>
        <v>5</v>
      </c>
      <c r="F63" s="8">
        <f>F69+F74</f>
        <v>5</v>
      </c>
      <c r="G63" s="8">
        <f>G69+G74</f>
        <v>5</v>
      </c>
      <c r="H63" s="8">
        <f>H69+H74</f>
        <v>5</v>
      </c>
      <c r="I63" s="10">
        <f>G63/D63*100</f>
        <v>100</v>
      </c>
      <c r="J63" s="10">
        <f>G63/E63*100</f>
        <v>100</v>
      </c>
      <c r="K63" s="10">
        <f>G63/F63*100</f>
        <v>100</v>
      </c>
    </row>
    <row r="64" spans="1:11" ht="47.25" x14ac:dyDescent="0.25">
      <c r="A64" s="87"/>
      <c r="B64" s="72"/>
      <c r="C64" s="41" t="s">
        <v>32</v>
      </c>
      <c r="D64" s="8">
        <f t="shared" ref="D64:H66" si="10">D70+D75</f>
        <v>0</v>
      </c>
      <c r="E64" s="8">
        <f t="shared" si="10"/>
        <v>0</v>
      </c>
      <c r="F64" s="8">
        <f t="shared" si="10"/>
        <v>0</v>
      </c>
      <c r="G64" s="8">
        <f t="shared" si="10"/>
        <v>0</v>
      </c>
      <c r="H64" s="8">
        <f t="shared" si="10"/>
        <v>0</v>
      </c>
      <c r="I64" s="10">
        <v>0</v>
      </c>
      <c r="J64" s="10">
        <v>0</v>
      </c>
      <c r="K64" s="10">
        <v>0</v>
      </c>
    </row>
    <row r="65" spans="1:13" ht="47.25" x14ac:dyDescent="0.25">
      <c r="A65" s="87"/>
      <c r="B65" s="72"/>
      <c r="C65" s="7" t="s">
        <v>21</v>
      </c>
      <c r="D65" s="8">
        <f t="shared" si="10"/>
        <v>0</v>
      </c>
      <c r="E65" s="8">
        <f t="shared" si="10"/>
        <v>0</v>
      </c>
      <c r="F65" s="8">
        <f t="shared" si="10"/>
        <v>0</v>
      </c>
      <c r="G65" s="8">
        <f t="shared" si="10"/>
        <v>0</v>
      </c>
      <c r="H65" s="8">
        <f t="shared" si="10"/>
        <v>0</v>
      </c>
      <c r="I65" s="10">
        <v>0</v>
      </c>
      <c r="J65" s="10">
        <v>0</v>
      </c>
      <c r="K65" s="10">
        <v>0</v>
      </c>
      <c r="M65" s="14"/>
    </row>
    <row r="66" spans="1:13" ht="132" customHeight="1" x14ac:dyDescent="0.25">
      <c r="A66" s="87"/>
      <c r="B66" s="72"/>
      <c r="C66" s="7" t="s">
        <v>22</v>
      </c>
      <c r="D66" s="8">
        <f>D82</f>
        <v>0</v>
      </c>
      <c r="E66" s="8">
        <f t="shared" si="10"/>
        <v>0</v>
      </c>
      <c r="F66" s="8">
        <f t="shared" si="10"/>
        <v>0</v>
      </c>
      <c r="G66" s="8">
        <f t="shared" si="10"/>
        <v>0</v>
      </c>
      <c r="H66" s="8">
        <f t="shared" si="10"/>
        <v>0</v>
      </c>
      <c r="I66" s="10">
        <v>0</v>
      </c>
      <c r="J66" s="10">
        <v>0</v>
      </c>
      <c r="K66" s="10">
        <v>0</v>
      </c>
    </row>
    <row r="67" spans="1:13" x14ac:dyDescent="0.25">
      <c r="A67" s="87"/>
      <c r="B67" s="69" t="s">
        <v>23</v>
      </c>
      <c r="C67" s="70"/>
      <c r="D67" s="70"/>
      <c r="E67" s="70"/>
      <c r="F67" s="70"/>
      <c r="G67" s="70"/>
      <c r="H67" s="70"/>
      <c r="I67" s="70"/>
      <c r="J67" s="70"/>
      <c r="K67" s="71"/>
    </row>
    <row r="68" spans="1:13" x14ac:dyDescent="0.25">
      <c r="A68" s="87"/>
      <c r="B68" s="89" t="s">
        <v>33</v>
      </c>
      <c r="C68" s="7" t="s">
        <v>18</v>
      </c>
      <c r="D68" s="8">
        <f>D69+D70+D71+D72</f>
        <v>5</v>
      </c>
      <c r="E68" s="8">
        <f>E69+E70+E71+E72</f>
        <v>5</v>
      </c>
      <c r="F68" s="8">
        <f>F69+F70+F71+F72</f>
        <v>5</v>
      </c>
      <c r="G68" s="8">
        <f>G69+G70+G71+G72</f>
        <v>5</v>
      </c>
      <c r="H68" s="8">
        <f>H69+H70+H71+H72</f>
        <v>5</v>
      </c>
      <c r="I68" s="10">
        <f>G68/D68*100</f>
        <v>100</v>
      </c>
      <c r="J68" s="10">
        <f>G68/E68*100</f>
        <v>100</v>
      </c>
      <c r="K68" s="10">
        <f>G68/F68*100</f>
        <v>100</v>
      </c>
    </row>
    <row r="69" spans="1:13" ht="31.5" x14ac:dyDescent="0.25">
      <c r="A69" s="87"/>
      <c r="B69" s="89"/>
      <c r="C69" s="7" t="s">
        <v>19</v>
      </c>
      <c r="D69" s="8">
        <f>D84+D94</f>
        <v>5</v>
      </c>
      <c r="E69" s="8">
        <f>E84+E94</f>
        <v>5</v>
      </c>
      <c r="F69" s="8">
        <f>F84+F94</f>
        <v>5</v>
      </c>
      <c r="G69" s="8">
        <f>G84+G94</f>
        <v>5</v>
      </c>
      <c r="H69" s="8">
        <f>H84+H94</f>
        <v>5</v>
      </c>
      <c r="I69" s="10">
        <f>G69/D69*100</f>
        <v>100</v>
      </c>
      <c r="J69" s="10">
        <f>G69/E69*100</f>
        <v>100</v>
      </c>
      <c r="K69" s="10">
        <f>G69/F69*100</f>
        <v>100</v>
      </c>
    </row>
    <row r="70" spans="1:13" ht="47.25" x14ac:dyDescent="0.25">
      <c r="A70" s="87"/>
      <c r="B70" s="89"/>
      <c r="C70" s="7" t="s">
        <v>34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10">
        <v>0</v>
      </c>
      <c r="J70" s="10">
        <v>0</v>
      </c>
      <c r="K70" s="10">
        <v>0</v>
      </c>
    </row>
    <row r="71" spans="1:13" ht="47.25" x14ac:dyDescent="0.25">
      <c r="A71" s="87"/>
      <c r="B71" s="89"/>
      <c r="C71" s="7" t="s">
        <v>21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0">
        <v>0</v>
      </c>
      <c r="J71" s="10">
        <v>0</v>
      </c>
      <c r="K71" s="10">
        <v>0</v>
      </c>
    </row>
    <row r="72" spans="1:13" ht="47.25" x14ac:dyDescent="0.25">
      <c r="A72" s="87"/>
      <c r="B72" s="89"/>
      <c r="C72" s="7" t="s">
        <v>35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10">
        <v>0</v>
      </c>
      <c r="J72" s="10">
        <v>0</v>
      </c>
      <c r="K72" s="10">
        <v>0</v>
      </c>
    </row>
    <row r="73" spans="1:13" x14ac:dyDescent="0.25">
      <c r="A73" s="87"/>
      <c r="B73" s="66" t="s">
        <v>36</v>
      </c>
      <c r="C73" s="7" t="s">
        <v>18</v>
      </c>
      <c r="D73" s="8">
        <f>D74+D75+D76+D77</f>
        <v>0</v>
      </c>
      <c r="E73" s="8">
        <f>E74+E75+E76+E77</f>
        <v>0</v>
      </c>
      <c r="F73" s="8">
        <f>F74+F75+F76+F77</f>
        <v>0</v>
      </c>
      <c r="G73" s="8">
        <f>G74+G75+G76+G77</f>
        <v>0</v>
      </c>
      <c r="H73" s="8">
        <f>H74+H75+H76+H77</f>
        <v>0</v>
      </c>
      <c r="I73" s="10">
        <v>0</v>
      </c>
      <c r="J73" s="10">
        <v>0</v>
      </c>
      <c r="K73" s="10">
        <v>0</v>
      </c>
    </row>
    <row r="74" spans="1:13" ht="31.5" x14ac:dyDescent="0.25">
      <c r="A74" s="87"/>
      <c r="B74" s="67"/>
      <c r="C74" s="7" t="s">
        <v>19</v>
      </c>
      <c r="D74" s="8">
        <f>D89+D109</f>
        <v>0</v>
      </c>
      <c r="E74" s="8">
        <f>E89+E109</f>
        <v>0</v>
      </c>
      <c r="F74" s="8">
        <f>F89+F109</f>
        <v>0</v>
      </c>
      <c r="G74" s="8">
        <f>G89+G109</f>
        <v>0</v>
      </c>
      <c r="H74" s="8">
        <f>H89+H109</f>
        <v>0</v>
      </c>
      <c r="I74" s="10">
        <v>0</v>
      </c>
      <c r="J74" s="10">
        <v>0</v>
      </c>
      <c r="K74" s="10">
        <v>0</v>
      </c>
    </row>
    <row r="75" spans="1:13" ht="47.25" x14ac:dyDescent="0.25">
      <c r="A75" s="87"/>
      <c r="B75" s="67"/>
      <c r="C75" s="7" t="s">
        <v>34</v>
      </c>
      <c r="D75" s="8">
        <f t="shared" ref="D75:H77" si="11">D90+D110</f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10">
        <v>0</v>
      </c>
      <c r="J75" s="10">
        <v>0</v>
      </c>
      <c r="K75" s="10">
        <v>0</v>
      </c>
    </row>
    <row r="76" spans="1:13" ht="47.25" x14ac:dyDescent="0.25">
      <c r="A76" s="87"/>
      <c r="B76" s="67"/>
      <c r="C76" s="7" t="s">
        <v>21</v>
      </c>
      <c r="D76" s="8">
        <f t="shared" si="11"/>
        <v>0</v>
      </c>
      <c r="E76" s="8">
        <f t="shared" si="11"/>
        <v>0</v>
      </c>
      <c r="F76" s="8">
        <f t="shared" si="11"/>
        <v>0</v>
      </c>
      <c r="G76" s="8">
        <f t="shared" si="11"/>
        <v>0</v>
      </c>
      <c r="H76" s="8">
        <f t="shared" si="11"/>
        <v>0</v>
      </c>
      <c r="I76" s="10">
        <v>0</v>
      </c>
      <c r="J76" s="10">
        <v>0</v>
      </c>
      <c r="K76" s="10">
        <v>0</v>
      </c>
    </row>
    <row r="77" spans="1:13" ht="47.25" x14ac:dyDescent="0.25">
      <c r="A77" s="87"/>
      <c r="B77" s="68"/>
      <c r="C77" s="7" t="s">
        <v>22</v>
      </c>
      <c r="D77" s="8">
        <f t="shared" si="11"/>
        <v>0</v>
      </c>
      <c r="E77" s="8">
        <f t="shared" si="11"/>
        <v>0</v>
      </c>
      <c r="F77" s="8">
        <f t="shared" si="11"/>
        <v>0</v>
      </c>
      <c r="G77" s="8">
        <f t="shared" si="11"/>
        <v>0</v>
      </c>
      <c r="H77" s="8">
        <f t="shared" si="11"/>
        <v>0</v>
      </c>
      <c r="I77" s="10">
        <v>0</v>
      </c>
      <c r="J77" s="10">
        <v>0</v>
      </c>
      <c r="K77" s="10">
        <v>0</v>
      </c>
    </row>
    <row r="78" spans="1:13" x14ac:dyDescent="0.25">
      <c r="A78" s="87"/>
      <c r="B78" s="66" t="s">
        <v>37</v>
      </c>
      <c r="C78" s="7" t="s">
        <v>18</v>
      </c>
      <c r="D78" s="8">
        <f>D79+D80+D81+D82</f>
        <v>0</v>
      </c>
      <c r="E78" s="8">
        <f>E79+E80+E81+E82</f>
        <v>0</v>
      </c>
      <c r="F78" s="8">
        <f>F79+F80+F81+F82</f>
        <v>0</v>
      </c>
      <c r="G78" s="8">
        <f>G79+G80+G81+G82</f>
        <v>0</v>
      </c>
      <c r="H78" s="8">
        <f>H79+H80+H81+H82</f>
        <v>0</v>
      </c>
      <c r="I78" s="10">
        <v>0</v>
      </c>
      <c r="J78" s="10">
        <v>0</v>
      </c>
      <c r="K78" s="10">
        <v>0</v>
      </c>
    </row>
    <row r="79" spans="1:13" ht="31.5" x14ac:dyDescent="0.25">
      <c r="A79" s="87"/>
      <c r="B79" s="67"/>
      <c r="C79" s="7" t="s">
        <v>19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10">
        <v>0</v>
      </c>
      <c r="J79" s="10">
        <v>0</v>
      </c>
      <c r="K79" s="10">
        <v>0</v>
      </c>
    </row>
    <row r="80" spans="1:13" ht="47.25" x14ac:dyDescent="0.25">
      <c r="A80" s="87"/>
      <c r="B80" s="67"/>
      <c r="C80" s="7" t="s">
        <v>34</v>
      </c>
      <c r="D80" s="8">
        <f t="shared" ref="D80:H81" si="12">D95+D115</f>
        <v>0</v>
      </c>
      <c r="E80" s="8">
        <f t="shared" si="12"/>
        <v>0</v>
      </c>
      <c r="F80" s="8">
        <f t="shared" si="12"/>
        <v>0</v>
      </c>
      <c r="G80" s="8">
        <f t="shared" si="12"/>
        <v>0</v>
      </c>
      <c r="H80" s="8">
        <f t="shared" si="12"/>
        <v>0</v>
      </c>
      <c r="I80" s="10">
        <v>0</v>
      </c>
      <c r="J80" s="10">
        <v>0</v>
      </c>
      <c r="K80" s="10">
        <v>0</v>
      </c>
    </row>
    <row r="81" spans="1:11" ht="47.25" x14ac:dyDescent="0.25">
      <c r="A81" s="87"/>
      <c r="B81" s="67"/>
      <c r="C81" s="7" t="s">
        <v>21</v>
      </c>
      <c r="D81" s="8">
        <f t="shared" si="12"/>
        <v>0</v>
      </c>
      <c r="E81" s="8">
        <f t="shared" si="12"/>
        <v>0</v>
      </c>
      <c r="F81" s="8">
        <f t="shared" si="12"/>
        <v>0</v>
      </c>
      <c r="G81" s="8">
        <f t="shared" si="12"/>
        <v>0</v>
      </c>
      <c r="H81" s="8">
        <f t="shared" si="12"/>
        <v>0</v>
      </c>
      <c r="I81" s="10">
        <v>0</v>
      </c>
      <c r="J81" s="10">
        <v>0</v>
      </c>
      <c r="K81" s="10">
        <v>0</v>
      </c>
    </row>
    <row r="82" spans="1:11" ht="47.25" x14ac:dyDescent="0.25">
      <c r="A82" s="88"/>
      <c r="B82" s="68"/>
      <c r="C82" s="7" t="s">
        <v>22</v>
      </c>
      <c r="D82" s="8">
        <v>0</v>
      </c>
      <c r="E82" s="8">
        <f>E97+E117</f>
        <v>0</v>
      </c>
      <c r="F82" s="8">
        <f>F97+F117</f>
        <v>0</v>
      </c>
      <c r="G82" s="8">
        <v>0</v>
      </c>
      <c r="H82" s="8">
        <v>0</v>
      </c>
      <c r="I82" s="10">
        <v>0</v>
      </c>
      <c r="J82" s="10">
        <v>0</v>
      </c>
      <c r="K82" s="10">
        <v>0</v>
      </c>
    </row>
    <row r="83" spans="1:11" ht="15.75" customHeight="1" x14ac:dyDescent="0.25">
      <c r="A83" s="75" t="s">
        <v>38</v>
      </c>
      <c r="B83" s="78" t="s">
        <v>39</v>
      </c>
      <c r="C83" s="42" t="s">
        <v>18</v>
      </c>
      <c r="D83" s="15">
        <f>D84+D85+D86+D87</f>
        <v>5</v>
      </c>
      <c r="E83" s="15">
        <f>E84+E85+E86+E87</f>
        <v>5</v>
      </c>
      <c r="F83" s="15">
        <f>F84+F85+F86+F87</f>
        <v>5</v>
      </c>
      <c r="G83" s="15">
        <f>G84+G85+G86+G87</f>
        <v>5</v>
      </c>
      <c r="H83" s="15">
        <f>H84+H85+H86+H87</f>
        <v>5</v>
      </c>
      <c r="I83" s="16">
        <f>G83/D83*100</f>
        <v>100</v>
      </c>
      <c r="J83" s="16">
        <f>G83/E83*100</f>
        <v>100</v>
      </c>
      <c r="K83" s="16">
        <f>G83/F83*100</f>
        <v>100</v>
      </c>
    </row>
    <row r="84" spans="1:11" ht="31.5" x14ac:dyDescent="0.25">
      <c r="A84" s="76"/>
      <c r="B84" s="78"/>
      <c r="C84" s="42" t="s">
        <v>19</v>
      </c>
      <c r="D84" s="15">
        <v>5</v>
      </c>
      <c r="E84" s="15">
        <v>5</v>
      </c>
      <c r="F84" s="15">
        <v>5</v>
      </c>
      <c r="G84" s="15">
        <v>5</v>
      </c>
      <c r="H84" s="15">
        <v>5</v>
      </c>
      <c r="I84" s="16">
        <f>G84/D84*100</f>
        <v>100</v>
      </c>
      <c r="J84" s="16">
        <f>G84/E84*100</f>
        <v>100</v>
      </c>
      <c r="K84" s="16">
        <f>H84/F84*100</f>
        <v>100</v>
      </c>
    </row>
    <row r="85" spans="1:11" ht="47.25" x14ac:dyDescent="0.25">
      <c r="A85" s="76"/>
      <c r="B85" s="78"/>
      <c r="C85" s="42" t="s">
        <v>34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  <c r="J85" s="16">
        <v>0</v>
      </c>
      <c r="K85" s="16">
        <v>0</v>
      </c>
    </row>
    <row r="86" spans="1:11" ht="47.25" x14ac:dyDescent="0.25">
      <c r="A86" s="76"/>
      <c r="B86" s="78"/>
      <c r="C86" s="42" t="s">
        <v>21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  <c r="J86" s="16">
        <v>0</v>
      </c>
      <c r="K86" s="16">
        <v>0</v>
      </c>
    </row>
    <row r="87" spans="1:11" ht="48" thickBot="1" x14ac:dyDescent="0.3">
      <c r="A87" s="77"/>
      <c r="B87" s="78"/>
      <c r="C87" s="42" t="s">
        <v>22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  <c r="J87" s="16">
        <v>0</v>
      </c>
      <c r="K87" s="16">
        <v>0</v>
      </c>
    </row>
    <row r="88" spans="1:11" ht="15.75" customHeight="1" x14ac:dyDescent="0.25">
      <c r="A88" s="79" t="s">
        <v>40</v>
      </c>
      <c r="B88" s="82" t="s">
        <v>41</v>
      </c>
      <c r="C88" s="42" t="s">
        <v>18</v>
      </c>
      <c r="D88" s="15">
        <f>D89+D90+D91+D92</f>
        <v>0</v>
      </c>
      <c r="E88" s="15">
        <f>E89+E90+E91+E92</f>
        <v>0</v>
      </c>
      <c r="F88" s="15">
        <f>F89+F90+F91+F92</f>
        <v>0</v>
      </c>
      <c r="G88" s="15">
        <f>G89+G90+G91+G92</f>
        <v>0</v>
      </c>
      <c r="H88" s="15">
        <f>H89+H90+H91+H92</f>
        <v>0</v>
      </c>
      <c r="I88" s="16">
        <v>0</v>
      </c>
      <c r="J88" s="16">
        <v>0</v>
      </c>
      <c r="K88" s="16">
        <v>0</v>
      </c>
    </row>
    <row r="89" spans="1:11" ht="31.5" x14ac:dyDescent="0.25">
      <c r="A89" s="80"/>
      <c r="B89" s="83"/>
      <c r="C89" s="42" t="s">
        <v>19</v>
      </c>
      <c r="D89" s="15">
        <v>0</v>
      </c>
      <c r="E89" s="15">
        <v>0</v>
      </c>
      <c r="F89" s="15">
        <f>114-114</f>
        <v>0</v>
      </c>
      <c r="G89" s="15">
        <f>114-114</f>
        <v>0</v>
      </c>
      <c r="H89" s="15">
        <f>114-114</f>
        <v>0</v>
      </c>
      <c r="I89" s="16">
        <v>0</v>
      </c>
      <c r="J89" s="16">
        <v>0</v>
      </c>
      <c r="K89" s="16">
        <v>0</v>
      </c>
    </row>
    <row r="90" spans="1:11" ht="47.25" x14ac:dyDescent="0.25">
      <c r="A90" s="80"/>
      <c r="B90" s="83"/>
      <c r="C90" s="42" t="s">
        <v>34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  <c r="J90" s="16">
        <v>0</v>
      </c>
      <c r="K90" s="16">
        <v>0</v>
      </c>
    </row>
    <row r="91" spans="1:11" ht="47.25" x14ac:dyDescent="0.25">
      <c r="A91" s="80"/>
      <c r="B91" s="83"/>
      <c r="C91" s="42" t="s">
        <v>21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  <c r="J91" s="16">
        <v>0</v>
      </c>
      <c r="K91" s="16">
        <v>0</v>
      </c>
    </row>
    <row r="92" spans="1:11" ht="47.25" x14ac:dyDescent="0.25">
      <c r="A92" s="81"/>
      <c r="B92" s="84"/>
      <c r="C92" s="42" t="s">
        <v>22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  <c r="J92" s="16">
        <v>0</v>
      </c>
      <c r="K92" s="16">
        <v>0</v>
      </c>
    </row>
    <row r="93" spans="1:11" ht="15.75" customHeight="1" x14ac:dyDescent="0.25">
      <c r="A93" s="85" t="s">
        <v>42</v>
      </c>
      <c r="B93" s="82" t="s">
        <v>43</v>
      </c>
      <c r="C93" s="42" t="s">
        <v>18</v>
      </c>
      <c r="D93" s="15">
        <f>D94+D95+D96+D97</f>
        <v>0</v>
      </c>
      <c r="E93" s="15">
        <f>E94+E95+E96+E97</f>
        <v>0</v>
      </c>
      <c r="F93" s="15">
        <f>F94+F95+F96+F97</f>
        <v>0</v>
      </c>
      <c r="G93" s="15">
        <f>G94+G95+G96+G97</f>
        <v>0</v>
      </c>
      <c r="H93" s="15">
        <f>H94+H95+H96+H97</f>
        <v>0</v>
      </c>
      <c r="I93" s="16">
        <v>0</v>
      </c>
      <c r="J93" s="16">
        <v>0</v>
      </c>
      <c r="K93" s="16">
        <v>0</v>
      </c>
    </row>
    <row r="94" spans="1:11" ht="31.5" x14ac:dyDescent="0.25">
      <c r="A94" s="85"/>
      <c r="B94" s="83"/>
      <c r="C94" s="42" t="s">
        <v>19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  <c r="J94" s="16">
        <v>0</v>
      </c>
      <c r="K94" s="16">
        <v>0</v>
      </c>
    </row>
    <row r="95" spans="1:11" ht="47.25" x14ac:dyDescent="0.25">
      <c r="A95" s="85"/>
      <c r="B95" s="83"/>
      <c r="C95" s="42" t="s">
        <v>34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  <c r="J95" s="16">
        <v>0</v>
      </c>
      <c r="K95" s="16">
        <v>0</v>
      </c>
    </row>
    <row r="96" spans="1:11" ht="47.25" x14ac:dyDescent="0.25">
      <c r="A96" s="85"/>
      <c r="B96" s="83"/>
      <c r="C96" s="42" t="s">
        <v>21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  <c r="J96" s="16">
        <v>0</v>
      </c>
      <c r="K96" s="16">
        <v>0</v>
      </c>
    </row>
    <row r="97" spans="1:11" ht="47.25" x14ac:dyDescent="0.25">
      <c r="A97" s="85"/>
      <c r="B97" s="84"/>
      <c r="C97" s="42" t="s">
        <v>22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  <c r="J97" s="16">
        <v>0</v>
      </c>
      <c r="K97" s="16">
        <v>0</v>
      </c>
    </row>
    <row r="98" spans="1:11" ht="15.75" customHeight="1" x14ac:dyDescent="0.25">
      <c r="A98" s="95" t="s">
        <v>44</v>
      </c>
      <c r="B98" s="82" t="s">
        <v>37</v>
      </c>
      <c r="C98" s="42" t="s">
        <v>18</v>
      </c>
      <c r="D98" s="15">
        <f>D99+D100+D101+D102</f>
        <v>0</v>
      </c>
      <c r="E98" s="15">
        <f>E99+E100+E101+E102</f>
        <v>0</v>
      </c>
      <c r="F98" s="15">
        <f>F99+F100+F101+F102</f>
        <v>0</v>
      </c>
      <c r="G98" s="15">
        <f>G99+G100+G101+G102</f>
        <v>0</v>
      </c>
      <c r="H98" s="15">
        <f>H99+H100+H101+H102</f>
        <v>0</v>
      </c>
      <c r="I98" s="16">
        <v>0</v>
      </c>
      <c r="J98" s="16">
        <v>0</v>
      </c>
      <c r="K98" s="16">
        <v>0</v>
      </c>
    </row>
    <row r="99" spans="1:11" ht="31.5" x14ac:dyDescent="0.25">
      <c r="A99" s="96"/>
      <c r="B99" s="83"/>
      <c r="C99" s="42" t="s">
        <v>19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  <c r="J99" s="16">
        <v>0</v>
      </c>
      <c r="K99" s="16">
        <v>0</v>
      </c>
    </row>
    <row r="100" spans="1:11" ht="47.25" x14ac:dyDescent="0.25">
      <c r="A100" s="96"/>
      <c r="B100" s="83"/>
      <c r="C100" s="42" t="s">
        <v>34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  <c r="J100" s="16">
        <v>0</v>
      </c>
      <c r="K100" s="16">
        <v>0</v>
      </c>
    </row>
    <row r="101" spans="1:11" ht="47.25" x14ac:dyDescent="0.25">
      <c r="A101" s="96"/>
      <c r="B101" s="83"/>
      <c r="C101" s="42" t="s">
        <v>21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  <c r="J101" s="16">
        <v>0</v>
      </c>
      <c r="K101" s="16">
        <v>0</v>
      </c>
    </row>
    <row r="102" spans="1:11" ht="47.25" x14ac:dyDescent="0.25">
      <c r="A102" s="97"/>
      <c r="B102" s="84"/>
      <c r="C102" s="42" t="s">
        <v>22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  <c r="J102" s="16">
        <v>0</v>
      </c>
      <c r="K102" s="16">
        <v>0</v>
      </c>
    </row>
    <row r="103" spans="1:11" ht="15.75" customHeight="1" x14ac:dyDescent="0.25">
      <c r="A103" s="95" t="s">
        <v>45</v>
      </c>
      <c r="B103" s="82" t="s">
        <v>37</v>
      </c>
      <c r="C103" s="42" t="s">
        <v>18</v>
      </c>
      <c r="D103" s="15">
        <f>D104+D105+D106+D107</f>
        <v>0</v>
      </c>
      <c r="E103" s="15">
        <f>E104+E105+E106+E107</f>
        <v>0</v>
      </c>
      <c r="F103" s="15">
        <f>F104+F105+F106+F107</f>
        <v>0</v>
      </c>
      <c r="G103" s="15">
        <f>G104+G105+G106+G107</f>
        <v>0</v>
      </c>
      <c r="H103" s="15">
        <f>H104+H105+H106+H107</f>
        <v>0</v>
      </c>
      <c r="I103" s="16">
        <v>0</v>
      </c>
      <c r="J103" s="16">
        <v>0</v>
      </c>
      <c r="K103" s="16">
        <v>0</v>
      </c>
    </row>
    <row r="104" spans="1:11" ht="31.5" x14ac:dyDescent="0.25">
      <c r="A104" s="96"/>
      <c r="B104" s="83"/>
      <c r="C104" s="42" t="s">
        <v>19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  <c r="J104" s="16">
        <v>0</v>
      </c>
      <c r="K104" s="16">
        <v>0</v>
      </c>
    </row>
    <row r="105" spans="1:11" ht="47.25" x14ac:dyDescent="0.25">
      <c r="A105" s="96"/>
      <c r="B105" s="83"/>
      <c r="C105" s="42" t="s">
        <v>34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  <c r="J105" s="16">
        <v>0</v>
      </c>
      <c r="K105" s="16">
        <v>0</v>
      </c>
    </row>
    <row r="106" spans="1:11" ht="47.25" x14ac:dyDescent="0.25">
      <c r="A106" s="96"/>
      <c r="B106" s="83"/>
      <c r="C106" s="42" t="s">
        <v>21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6">
        <v>0</v>
      </c>
      <c r="J106" s="16">
        <v>0</v>
      </c>
      <c r="K106" s="16">
        <v>0</v>
      </c>
    </row>
    <row r="107" spans="1:11" ht="47.25" x14ac:dyDescent="0.25">
      <c r="A107" s="97"/>
      <c r="B107" s="84"/>
      <c r="C107" s="42" t="s">
        <v>22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6">
        <v>0</v>
      </c>
      <c r="J107" s="16">
        <v>0</v>
      </c>
      <c r="K107" s="16">
        <v>0</v>
      </c>
    </row>
    <row r="108" spans="1:11" ht="15.75" customHeight="1" x14ac:dyDescent="0.25">
      <c r="A108" s="95" t="s">
        <v>46</v>
      </c>
      <c r="B108" s="82" t="s">
        <v>41</v>
      </c>
      <c r="C108" s="42" t="s">
        <v>18</v>
      </c>
      <c r="D108" s="15">
        <f>D109+D110+D111+D112</f>
        <v>0</v>
      </c>
      <c r="E108" s="15">
        <f>E109+E110+E111+E112</f>
        <v>0</v>
      </c>
      <c r="F108" s="15">
        <f>F109+F110+F111+F112</f>
        <v>0</v>
      </c>
      <c r="G108" s="15">
        <f>G109+G110+G111+G112</f>
        <v>0</v>
      </c>
      <c r="H108" s="15">
        <f>H109+H110+H111+H112</f>
        <v>0</v>
      </c>
      <c r="I108" s="16">
        <v>0</v>
      </c>
      <c r="J108" s="16">
        <v>0</v>
      </c>
      <c r="K108" s="16">
        <v>0</v>
      </c>
    </row>
    <row r="109" spans="1:11" ht="31.5" x14ac:dyDescent="0.25">
      <c r="A109" s="96"/>
      <c r="B109" s="83"/>
      <c r="C109" s="42" t="s">
        <v>19</v>
      </c>
      <c r="D109" s="15">
        <v>0</v>
      </c>
      <c r="E109" s="15">
        <v>0</v>
      </c>
      <c r="F109" s="15">
        <f>68-68</f>
        <v>0</v>
      </c>
      <c r="G109" s="15">
        <f>68-68</f>
        <v>0</v>
      </c>
      <c r="H109" s="15">
        <f>68-68</f>
        <v>0</v>
      </c>
      <c r="I109" s="16">
        <v>0</v>
      </c>
      <c r="J109" s="16">
        <v>0</v>
      </c>
      <c r="K109" s="16">
        <v>0</v>
      </c>
    </row>
    <row r="110" spans="1:11" ht="47.25" x14ac:dyDescent="0.25">
      <c r="A110" s="96"/>
      <c r="B110" s="83"/>
      <c r="C110" s="42" t="s">
        <v>34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6">
        <v>0</v>
      </c>
      <c r="J110" s="16">
        <v>0</v>
      </c>
      <c r="K110" s="16">
        <v>0</v>
      </c>
    </row>
    <row r="111" spans="1:11" ht="47.25" x14ac:dyDescent="0.25">
      <c r="A111" s="96"/>
      <c r="B111" s="83"/>
      <c r="C111" s="42" t="s">
        <v>21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6">
        <v>0</v>
      </c>
      <c r="J111" s="16">
        <v>0</v>
      </c>
      <c r="K111" s="16">
        <v>0</v>
      </c>
    </row>
    <row r="112" spans="1:11" ht="47.25" x14ac:dyDescent="0.25">
      <c r="A112" s="97"/>
      <c r="B112" s="84"/>
      <c r="C112" s="42" t="s">
        <v>22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6">
        <v>0</v>
      </c>
      <c r="J112" s="16">
        <v>0</v>
      </c>
      <c r="K112" s="16">
        <v>0</v>
      </c>
    </row>
    <row r="113" spans="1:11" ht="15.75" customHeight="1" x14ac:dyDescent="0.25">
      <c r="A113" s="78" t="s">
        <v>47</v>
      </c>
      <c r="B113" s="78" t="s">
        <v>48</v>
      </c>
      <c r="C113" s="42" t="s">
        <v>18</v>
      </c>
      <c r="D113" s="15">
        <f>D114+D115+D116+D117</f>
        <v>215</v>
      </c>
      <c r="E113" s="15">
        <f>E114+E115+E116+E117</f>
        <v>205</v>
      </c>
      <c r="F113" s="15">
        <f>F114+F115+F116+F117</f>
        <v>205</v>
      </c>
      <c r="G113" s="15">
        <f>G114+G115+G116+G117</f>
        <v>205</v>
      </c>
      <c r="H113" s="15">
        <f>H114+H115+H116+H117</f>
        <v>205</v>
      </c>
      <c r="I113" s="16">
        <f>G113/D113*100</f>
        <v>95.348837209302332</v>
      </c>
      <c r="J113" s="16">
        <f>G113/E113*100</f>
        <v>100</v>
      </c>
      <c r="K113" s="16">
        <f>G113/F113*100</f>
        <v>100</v>
      </c>
    </row>
    <row r="114" spans="1:11" ht="31.5" x14ac:dyDescent="0.25">
      <c r="A114" s="78"/>
      <c r="B114" s="78"/>
      <c r="C114" s="42" t="s">
        <v>19</v>
      </c>
      <c r="D114" s="15">
        <f>D120+D125+D130+D135</f>
        <v>205</v>
      </c>
      <c r="E114" s="15">
        <f>E120+E125+E130+E135</f>
        <v>205</v>
      </c>
      <c r="F114" s="15">
        <f>F120+F125+F130+F135</f>
        <v>205</v>
      </c>
      <c r="G114" s="15">
        <f>G120+G125+G130+G135</f>
        <v>205</v>
      </c>
      <c r="H114" s="15">
        <f>H120+H125+H130+H135</f>
        <v>205</v>
      </c>
      <c r="I114" s="16">
        <f>G114/D114*100</f>
        <v>100</v>
      </c>
      <c r="J114" s="16">
        <f>G114/E114*100</f>
        <v>100</v>
      </c>
      <c r="K114" s="16">
        <f>G114/F114*100</f>
        <v>100</v>
      </c>
    </row>
    <row r="115" spans="1:11" ht="47.25" x14ac:dyDescent="0.25">
      <c r="A115" s="78"/>
      <c r="B115" s="78"/>
      <c r="C115" s="42" t="s">
        <v>34</v>
      </c>
      <c r="D115" s="15">
        <f t="shared" ref="D115:H117" si="13">D121+D126+D131+D136</f>
        <v>0</v>
      </c>
      <c r="E115" s="15">
        <f t="shared" si="13"/>
        <v>0</v>
      </c>
      <c r="F115" s="15">
        <f t="shared" si="13"/>
        <v>0</v>
      </c>
      <c r="G115" s="15">
        <f t="shared" si="13"/>
        <v>0</v>
      </c>
      <c r="H115" s="15">
        <f t="shared" si="13"/>
        <v>0</v>
      </c>
      <c r="I115" s="16">
        <v>0</v>
      </c>
      <c r="J115" s="16">
        <v>0</v>
      </c>
      <c r="K115" s="16">
        <v>0</v>
      </c>
    </row>
    <row r="116" spans="1:11" ht="47.25" x14ac:dyDescent="0.25">
      <c r="A116" s="78"/>
      <c r="B116" s="78"/>
      <c r="C116" s="42" t="s">
        <v>21</v>
      </c>
      <c r="D116" s="15">
        <f t="shared" si="13"/>
        <v>0</v>
      </c>
      <c r="E116" s="15">
        <f t="shared" si="13"/>
        <v>0</v>
      </c>
      <c r="F116" s="15">
        <f t="shared" si="13"/>
        <v>0</v>
      </c>
      <c r="G116" s="15">
        <f t="shared" si="13"/>
        <v>0</v>
      </c>
      <c r="H116" s="15">
        <f t="shared" si="13"/>
        <v>0</v>
      </c>
      <c r="I116" s="16">
        <v>0</v>
      </c>
      <c r="J116" s="16">
        <v>0</v>
      </c>
      <c r="K116" s="16">
        <v>0</v>
      </c>
    </row>
    <row r="117" spans="1:11" ht="47.25" x14ac:dyDescent="0.25">
      <c r="A117" s="78"/>
      <c r="B117" s="78"/>
      <c r="C117" s="42" t="s">
        <v>22</v>
      </c>
      <c r="D117" s="15">
        <f t="shared" si="13"/>
        <v>10</v>
      </c>
      <c r="E117" s="15">
        <f t="shared" si="13"/>
        <v>0</v>
      </c>
      <c r="F117" s="15">
        <f t="shared" si="13"/>
        <v>0</v>
      </c>
      <c r="G117" s="15">
        <v>0</v>
      </c>
      <c r="H117" s="15">
        <v>0</v>
      </c>
      <c r="I117" s="16">
        <f>G117/D117*100</f>
        <v>0</v>
      </c>
      <c r="J117" s="16">
        <v>0</v>
      </c>
      <c r="K117" s="16">
        <v>0</v>
      </c>
    </row>
    <row r="118" spans="1:11" ht="15.75" customHeight="1" x14ac:dyDescent="0.25">
      <c r="A118" s="78"/>
      <c r="B118" s="90" t="s">
        <v>23</v>
      </c>
      <c r="C118" s="91"/>
      <c r="D118" s="91"/>
      <c r="E118" s="91"/>
      <c r="F118" s="91"/>
      <c r="G118" s="91"/>
      <c r="H118" s="91"/>
      <c r="I118" s="91"/>
      <c r="J118" s="91"/>
      <c r="K118" s="92"/>
    </row>
    <row r="119" spans="1:11" ht="15.75" customHeight="1" x14ac:dyDescent="0.25">
      <c r="A119" s="78"/>
      <c r="B119" s="78" t="s">
        <v>24</v>
      </c>
      <c r="C119" s="42" t="s">
        <v>18</v>
      </c>
      <c r="D119" s="15">
        <f>D120+D121+D122+D123</f>
        <v>170</v>
      </c>
      <c r="E119" s="15">
        <f>E120+E121+E122+E123</f>
        <v>170</v>
      </c>
      <c r="F119" s="15">
        <f>F120+F121+F122+F123</f>
        <v>170</v>
      </c>
      <c r="G119" s="15">
        <f>G120+G121+G122+G123</f>
        <v>170</v>
      </c>
      <c r="H119" s="15">
        <f>H120+H121+H122+H123</f>
        <v>170</v>
      </c>
      <c r="I119" s="16">
        <f>G119/D119*100</f>
        <v>100</v>
      </c>
      <c r="J119" s="16">
        <f>G119/E119*100</f>
        <v>100</v>
      </c>
      <c r="K119" s="16">
        <f>G119/F119*100</f>
        <v>100</v>
      </c>
    </row>
    <row r="120" spans="1:11" ht="31.5" x14ac:dyDescent="0.25">
      <c r="A120" s="78"/>
      <c r="B120" s="78"/>
      <c r="C120" s="42" t="s">
        <v>19</v>
      </c>
      <c r="D120" s="15">
        <f>D145</f>
        <v>170</v>
      </c>
      <c r="E120" s="15">
        <f>E145</f>
        <v>170</v>
      </c>
      <c r="F120" s="15">
        <f>F145</f>
        <v>170</v>
      </c>
      <c r="G120" s="15">
        <f>G145</f>
        <v>170</v>
      </c>
      <c r="H120" s="15">
        <f>H145</f>
        <v>170</v>
      </c>
      <c r="I120" s="16">
        <f>G120/D120*100</f>
        <v>100</v>
      </c>
      <c r="J120" s="16">
        <f>G120/E120*100</f>
        <v>100</v>
      </c>
      <c r="K120" s="16">
        <f>G120/F120*100</f>
        <v>100</v>
      </c>
    </row>
    <row r="121" spans="1:11" ht="47.25" x14ac:dyDescent="0.25">
      <c r="A121" s="78"/>
      <c r="B121" s="78"/>
      <c r="C121" s="42" t="s">
        <v>49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6">
        <v>0</v>
      </c>
      <c r="J121" s="16">
        <v>0</v>
      </c>
      <c r="K121" s="16">
        <v>0</v>
      </c>
    </row>
    <row r="122" spans="1:11" ht="47.25" x14ac:dyDescent="0.25">
      <c r="A122" s="78"/>
      <c r="B122" s="78"/>
      <c r="C122" s="42" t="s">
        <v>21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6">
        <v>0</v>
      </c>
      <c r="J122" s="16">
        <v>0</v>
      </c>
      <c r="K122" s="16">
        <v>0</v>
      </c>
    </row>
    <row r="123" spans="1:11" ht="47.25" x14ac:dyDescent="0.25">
      <c r="A123" s="78"/>
      <c r="B123" s="78"/>
      <c r="C123" s="42" t="s">
        <v>22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6">
        <v>0</v>
      </c>
      <c r="J123" s="16">
        <v>0</v>
      </c>
      <c r="K123" s="16">
        <v>0</v>
      </c>
    </row>
    <row r="124" spans="1:11" ht="15.75" customHeight="1" x14ac:dyDescent="0.25">
      <c r="A124" s="78"/>
      <c r="B124" s="93" t="s">
        <v>25</v>
      </c>
      <c r="C124" s="42" t="s">
        <v>18</v>
      </c>
      <c r="D124" s="15">
        <f>D125+D126+D127+D128</f>
        <v>35</v>
      </c>
      <c r="E124" s="15">
        <f>E125+E126+E127+E128</f>
        <v>35</v>
      </c>
      <c r="F124" s="15">
        <f>F125+F126+F127+F128</f>
        <v>35</v>
      </c>
      <c r="G124" s="15">
        <f>G125+G126+G127+G128</f>
        <v>35</v>
      </c>
      <c r="H124" s="15">
        <f>H125+H126+H127+H128</f>
        <v>35</v>
      </c>
      <c r="I124" s="16">
        <f>G124/D124*100</f>
        <v>100</v>
      </c>
      <c r="J124" s="16">
        <f>G124/E124*100</f>
        <v>100</v>
      </c>
      <c r="K124" s="16">
        <f>G124/F124*100</f>
        <v>100</v>
      </c>
    </row>
    <row r="125" spans="1:11" ht="31.5" x14ac:dyDescent="0.25">
      <c r="A125" s="78"/>
      <c r="B125" s="93"/>
      <c r="C125" s="42" t="s">
        <v>19</v>
      </c>
      <c r="D125" s="15">
        <f>D140+D150+D180</f>
        <v>35</v>
      </c>
      <c r="E125" s="15">
        <f>E140+E150+E180</f>
        <v>35</v>
      </c>
      <c r="F125" s="15">
        <f>F140+F150+F180</f>
        <v>35</v>
      </c>
      <c r="G125" s="15">
        <f>G140+G150+G180</f>
        <v>35</v>
      </c>
      <c r="H125" s="15">
        <f>H140+H150+H180</f>
        <v>35</v>
      </c>
      <c r="I125" s="16">
        <f>G125/D125*100</f>
        <v>100</v>
      </c>
      <c r="J125" s="16">
        <f>G125/E125*100</f>
        <v>100</v>
      </c>
      <c r="K125" s="16">
        <f>G125/F125*100</f>
        <v>100</v>
      </c>
    </row>
    <row r="126" spans="1:11" ht="47.25" x14ac:dyDescent="0.25">
      <c r="A126" s="78"/>
      <c r="B126" s="93"/>
      <c r="C126" s="42" t="s">
        <v>34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  <c r="J126" s="16">
        <v>0</v>
      </c>
      <c r="K126" s="16">
        <v>0</v>
      </c>
    </row>
    <row r="127" spans="1:11" ht="47.25" x14ac:dyDescent="0.25">
      <c r="A127" s="78"/>
      <c r="B127" s="93"/>
      <c r="C127" s="42" t="s">
        <v>21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  <c r="J127" s="16">
        <v>0</v>
      </c>
      <c r="K127" s="16">
        <v>0</v>
      </c>
    </row>
    <row r="128" spans="1:11" ht="47.25" x14ac:dyDescent="0.25">
      <c r="A128" s="78"/>
      <c r="B128" s="93"/>
      <c r="C128" s="42" t="s">
        <v>22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6">
        <v>0</v>
      </c>
      <c r="J128" s="16">
        <v>0</v>
      </c>
      <c r="K128" s="16">
        <v>0</v>
      </c>
    </row>
    <row r="129" spans="1:11" ht="15.75" customHeight="1" x14ac:dyDescent="0.25">
      <c r="A129" s="78"/>
      <c r="B129" s="94" t="s">
        <v>26</v>
      </c>
      <c r="C129" s="42" t="s">
        <v>18</v>
      </c>
      <c r="D129" s="15">
        <f>D130+D131+D132+D133</f>
        <v>0</v>
      </c>
      <c r="E129" s="15">
        <f>E130+E131+E132+E133</f>
        <v>0</v>
      </c>
      <c r="F129" s="15">
        <f>F130+F131+F132+F133</f>
        <v>0</v>
      </c>
      <c r="G129" s="15">
        <f>G130+G131+G132+G133</f>
        <v>0</v>
      </c>
      <c r="H129" s="15">
        <f>H130+H131+H132+H133</f>
        <v>0</v>
      </c>
      <c r="I129" s="16">
        <v>0</v>
      </c>
      <c r="J129" s="16">
        <v>0</v>
      </c>
      <c r="K129" s="16">
        <v>0</v>
      </c>
    </row>
    <row r="130" spans="1:11" ht="31.5" x14ac:dyDescent="0.25">
      <c r="A130" s="78"/>
      <c r="B130" s="94"/>
      <c r="C130" s="42" t="s">
        <v>19</v>
      </c>
      <c r="D130" s="15">
        <f>D165+D170+D175</f>
        <v>0</v>
      </c>
      <c r="E130" s="15">
        <f>E165+E170+E175</f>
        <v>0</v>
      </c>
      <c r="F130" s="15">
        <f>F165+F170+F175</f>
        <v>0</v>
      </c>
      <c r="G130" s="15">
        <f>G165+G170+G175</f>
        <v>0</v>
      </c>
      <c r="H130" s="15">
        <f>H165+H170+H175</f>
        <v>0</v>
      </c>
      <c r="I130" s="16">
        <v>0</v>
      </c>
      <c r="J130" s="16">
        <v>0</v>
      </c>
      <c r="K130" s="16">
        <v>0</v>
      </c>
    </row>
    <row r="131" spans="1:11" ht="47.25" x14ac:dyDescent="0.25">
      <c r="A131" s="78"/>
      <c r="B131" s="94"/>
      <c r="C131" s="42" t="s">
        <v>34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  <c r="J131" s="16">
        <v>0</v>
      </c>
      <c r="K131" s="16">
        <v>0</v>
      </c>
    </row>
    <row r="132" spans="1:11" ht="47.25" x14ac:dyDescent="0.25">
      <c r="A132" s="78"/>
      <c r="B132" s="94"/>
      <c r="C132" s="42" t="s">
        <v>21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6">
        <v>0</v>
      </c>
      <c r="J132" s="16">
        <v>0</v>
      </c>
      <c r="K132" s="16">
        <v>0</v>
      </c>
    </row>
    <row r="133" spans="1:11" ht="47.25" x14ac:dyDescent="0.25">
      <c r="A133" s="78"/>
      <c r="B133" s="94"/>
      <c r="C133" s="42" t="s">
        <v>22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  <c r="J133" s="16">
        <v>0</v>
      </c>
      <c r="K133" s="16">
        <v>0</v>
      </c>
    </row>
    <row r="134" spans="1:11" ht="15.75" customHeight="1" x14ac:dyDescent="0.25">
      <c r="A134" s="78"/>
      <c r="B134" s="82" t="s">
        <v>37</v>
      </c>
      <c r="C134" s="42" t="s">
        <v>18</v>
      </c>
      <c r="D134" s="15">
        <f>D135+D136+D137+D138</f>
        <v>10</v>
      </c>
      <c r="E134" s="15">
        <f>E135+E136+E137+E138</f>
        <v>0</v>
      </c>
      <c r="F134" s="15">
        <f>F135+F136+F137+F138</f>
        <v>0</v>
      </c>
      <c r="G134" s="15">
        <f>G135+G136+G137+G138</f>
        <v>0</v>
      </c>
      <c r="H134" s="15">
        <f>H135+H136+H137+H138</f>
        <v>0</v>
      </c>
      <c r="I134" s="16">
        <v>0</v>
      </c>
      <c r="J134" s="16">
        <v>0</v>
      </c>
      <c r="K134" s="16">
        <v>0</v>
      </c>
    </row>
    <row r="135" spans="1:11" ht="31.5" x14ac:dyDescent="0.25">
      <c r="A135" s="78"/>
      <c r="B135" s="83"/>
      <c r="C135" s="42" t="s">
        <v>19</v>
      </c>
      <c r="D135" s="15">
        <f>D185+D190+D195</f>
        <v>0</v>
      </c>
      <c r="E135" s="15">
        <f>E185+E190+E195</f>
        <v>0</v>
      </c>
      <c r="F135" s="15">
        <f>F185+F190+F195</f>
        <v>0</v>
      </c>
      <c r="G135" s="15">
        <f>G185+G190+G195</f>
        <v>0</v>
      </c>
      <c r="H135" s="15">
        <f>H185+H190+H195</f>
        <v>0</v>
      </c>
      <c r="I135" s="16">
        <v>0</v>
      </c>
      <c r="J135" s="16">
        <v>0</v>
      </c>
      <c r="K135" s="16">
        <v>0</v>
      </c>
    </row>
    <row r="136" spans="1:11" ht="47.25" x14ac:dyDescent="0.25">
      <c r="A136" s="78"/>
      <c r="B136" s="83"/>
      <c r="C136" s="42" t="s">
        <v>34</v>
      </c>
      <c r="D136" s="15">
        <f t="shared" ref="D136:H138" si="14">D186+D191+D196</f>
        <v>0</v>
      </c>
      <c r="E136" s="15">
        <f t="shared" si="14"/>
        <v>0</v>
      </c>
      <c r="F136" s="15">
        <f t="shared" si="14"/>
        <v>0</v>
      </c>
      <c r="G136" s="15">
        <f t="shared" si="14"/>
        <v>0</v>
      </c>
      <c r="H136" s="15">
        <f t="shared" si="14"/>
        <v>0</v>
      </c>
      <c r="I136" s="16">
        <v>0</v>
      </c>
      <c r="J136" s="16">
        <v>0</v>
      </c>
      <c r="K136" s="16">
        <v>0</v>
      </c>
    </row>
    <row r="137" spans="1:11" ht="47.25" x14ac:dyDescent="0.25">
      <c r="A137" s="78"/>
      <c r="B137" s="83"/>
      <c r="C137" s="42" t="s">
        <v>21</v>
      </c>
      <c r="D137" s="15">
        <f t="shared" si="14"/>
        <v>0</v>
      </c>
      <c r="E137" s="15">
        <f t="shared" si="14"/>
        <v>0</v>
      </c>
      <c r="F137" s="15">
        <f t="shared" si="14"/>
        <v>0</v>
      </c>
      <c r="G137" s="15">
        <f t="shared" si="14"/>
        <v>0</v>
      </c>
      <c r="H137" s="15">
        <f t="shared" si="14"/>
        <v>0</v>
      </c>
      <c r="I137" s="16">
        <v>0</v>
      </c>
      <c r="J137" s="16">
        <v>0</v>
      </c>
      <c r="K137" s="16">
        <v>0</v>
      </c>
    </row>
    <row r="138" spans="1:11" ht="47.25" x14ac:dyDescent="0.25">
      <c r="A138" s="78"/>
      <c r="B138" s="84"/>
      <c r="C138" s="42" t="s">
        <v>22</v>
      </c>
      <c r="D138" s="15">
        <f t="shared" si="14"/>
        <v>10</v>
      </c>
      <c r="E138" s="15">
        <f t="shared" si="14"/>
        <v>0</v>
      </c>
      <c r="F138" s="17">
        <f t="shared" si="14"/>
        <v>0</v>
      </c>
      <c r="G138" s="17">
        <f t="shared" si="14"/>
        <v>0</v>
      </c>
      <c r="H138" s="17">
        <f t="shared" si="14"/>
        <v>0</v>
      </c>
      <c r="I138" s="16">
        <f>G138/D138*100</f>
        <v>0</v>
      </c>
      <c r="J138" s="16">
        <v>0</v>
      </c>
      <c r="K138" s="16">
        <v>0</v>
      </c>
    </row>
    <row r="139" spans="1:11" ht="15.75" customHeight="1" x14ac:dyDescent="0.25">
      <c r="A139" s="82" t="s">
        <v>50</v>
      </c>
      <c r="B139" s="82" t="s">
        <v>51</v>
      </c>
      <c r="C139" s="42" t="s">
        <v>18</v>
      </c>
      <c r="D139" s="15">
        <f>D140+D141+D142+D143</f>
        <v>0</v>
      </c>
      <c r="E139" s="15">
        <f>E140+E141+E142+E143</f>
        <v>0</v>
      </c>
      <c r="F139" s="15">
        <f>F140+F141+F142+F143</f>
        <v>0</v>
      </c>
      <c r="G139" s="15">
        <f>G140+G141+G142+G143</f>
        <v>0</v>
      </c>
      <c r="H139" s="15">
        <f>H140+H141+H142+H143</f>
        <v>0</v>
      </c>
      <c r="I139" s="16">
        <v>0</v>
      </c>
      <c r="J139" s="16">
        <v>0</v>
      </c>
      <c r="K139" s="16">
        <v>0</v>
      </c>
    </row>
    <row r="140" spans="1:11" ht="31.5" x14ac:dyDescent="0.25">
      <c r="A140" s="83"/>
      <c r="B140" s="83"/>
      <c r="C140" s="42" t="s">
        <v>19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  <c r="J140" s="16">
        <v>0</v>
      </c>
      <c r="K140" s="16">
        <v>0</v>
      </c>
    </row>
    <row r="141" spans="1:11" ht="47.25" x14ac:dyDescent="0.25">
      <c r="A141" s="83"/>
      <c r="B141" s="83"/>
      <c r="C141" s="42" t="s">
        <v>34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  <c r="J141" s="16">
        <v>0</v>
      </c>
      <c r="K141" s="16">
        <v>0</v>
      </c>
    </row>
    <row r="142" spans="1:11" ht="47.25" x14ac:dyDescent="0.25">
      <c r="A142" s="83"/>
      <c r="B142" s="83"/>
      <c r="C142" s="42" t="s">
        <v>21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6">
        <v>0</v>
      </c>
      <c r="J142" s="16">
        <v>0</v>
      </c>
      <c r="K142" s="16">
        <v>0</v>
      </c>
    </row>
    <row r="143" spans="1:11" ht="47.25" x14ac:dyDescent="0.25">
      <c r="A143" s="84"/>
      <c r="B143" s="84"/>
      <c r="C143" s="42" t="s">
        <v>22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  <c r="J143" s="16">
        <v>0</v>
      </c>
      <c r="K143" s="16">
        <v>0</v>
      </c>
    </row>
    <row r="144" spans="1:11" ht="15.75" customHeight="1" x14ac:dyDescent="0.25">
      <c r="A144" s="78" t="s">
        <v>52</v>
      </c>
      <c r="B144" s="82" t="s">
        <v>53</v>
      </c>
      <c r="C144" s="42" t="s">
        <v>18</v>
      </c>
      <c r="D144" s="15">
        <f>D145+D146+D147+D148</f>
        <v>170</v>
      </c>
      <c r="E144" s="15">
        <f>E145+E146+E147+E148</f>
        <v>170</v>
      </c>
      <c r="F144" s="15">
        <f>F145+F146+F147+F148</f>
        <v>170</v>
      </c>
      <c r="G144" s="15">
        <f>G145+G146+G147+G148</f>
        <v>170</v>
      </c>
      <c r="H144" s="15">
        <f>H145+H146+H147+H148</f>
        <v>170</v>
      </c>
      <c r="I144" s="16">
        <f>G144/D144*100</f>
        <v>100</v>
      </c>
      <c r="J144" s="16">
        <f>G144/E144*100</f>
        <v>100</v>
      </c>
      <c r="K144" s="16">
        <f>G144/F144*100</f>
        <v>100</v>
      </c>
    </row>
    <row r="145" spans="1:11" ht="31.5" x14ac:dyDescent="0.25">
      <c r="A145" s="78"/>
      <c r="B145" s="83"/>
      <c r="C145" s="42" t="s">
        <v>19</v>
      </c>
      <c r="D145" s="15">
        <v>170</v>
      </c>
      <c r="E145" s="15">
        <v>170</v>
      </c>
      <c r="F145" s="15">
        <v>170</v>
      </c>
      <c r="G145" s="15">
        <v>170</v>
      </c>
      <c r="H145" s="15">
        <v>170</v>
      </c>
      <c r="I145" s="16">
        <f>G145/D145*100</f>
        <v>100</v>
      </c>
      <c r="J145" s="16">
        <f>G145/E145*100</f>
        <v>100</v>
      </c>
      <c r="K145" s="16">
        <f>G145/F145*100</f>
        <v>100</v>
      </c>
    </row>
    <row r="146" spans="1:11" ht="47.25" x14ac:dyDescent="0.25">
      <c r="A146" s="78"/>
      <c r="B146" s="83"/>
      <c r="C146" s="42" t="s">
        <v>34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6">
        <v>0</v>
      </c>
      <c r="J146" s="16">
        <v>0</v>
      </c>
      <c r="K146" s="16">
        <v>0</v>
      </c>
    </row>
    <row r="147" spans="1:11" ht="47.25" x14ac:dyDescent="0.25">
      <c r="A147" s="78"/>
      <c r="B147" s="83"/>
      <c r="C147" s="42" t="s">
        <v>21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6">
        <v>0</v>
      </c>
      <c r="J147" s="16">
        <v>0</v>
      </c>
      <c r="K147" s="16">
        <v>0</v>
      </c>
    </row>
    <row r="148" spans="1:11" ht="47.25" x14ac:dyDescent="0.25">
      <c r="A148" s="78"/>
      <c r="B148" s="84"/>
      <c r="C148" s="42" t="s">
        <v>22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6">
        <v>0</v>
      </c>
      <c r="J148" s="16">
        <v>0</v>
      </c>
      <c r="K148" s="16">
        <v>0</v>
      </c>
    </row>
    <row r="149" spans="1:11" ht="15.75" customHeight="1" x14ac:dyDescent="0.25">
      <c r="A149" s="85" t="s">
        <v>54</v>
      </c>
      <c r="B149" s="82" t="s">
        <v>55</v>
      </c>
      <c r="C149" s="42" t="s">
        <v>18</v>
      </c>
      <c r="D149" s="15">
        <f>D150+D151+D152+D153</f>
        <v>0</v>
      </c>
      <c r="E149" s="15">
        <f>E150+E151+E152+E153</f>
        <v>0</v>
      </c>
      <c r="F149" s="15">
        <f>F150+F151+F152+F153</f>
        <v>0</v>
      </c>
      <c r="G149" s="15">
        <f>G150+G151+G152+G153</f>
        <v>0</v>
      </c>
      <c r="H149" s="15">
        <f>H150+H151+H152+H153</f>
        <v>0</v>
      </c>
      <c r="I149" s="16">
        <v>0</v>
      </c>
      <c r="J149" s="16">
        <v>0</v>
      </c>
      <c r="K149" s="16">
        <v>0</v>
      </c>
    </row>
    <row r="150" spans="1:11" ht="31.5" x14ac:dyDescent="0.25">
      <c r="A150" s="85"/>
      <c r="B150" s="83"/>
      <c r="C150" s="42" t="s">
        <v>19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6">
        <v>0</v>
      </c>
      <c r="J150" s="16">
        <v>0</v>
      </c>
      <c r="K150" s="16">
        <v>0</v>
      </c>
    </row>
    <row r="151" spans="1:11" ht="47.25" x14ac:dyDescent="0.25">
      <c r="A151" s="85"/>
      <c r="B151" s="83"/>
      <c r="C151" s="42" t="s">
        <v>34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6">
        <v>0</v>
      </c>
      <c r="J151" s="16">
        <v>0</v>
      </c>
      <c r="K151" s="16">
        <v>0</v>
      </c>
    </row>
    <row r="152" spans="1:11" ht="47.25" x14ac:dyDescent="0.25">
      <c r="A152" s="85"/>
      <c r="B152" s="83"/>
      <c r="C152" s="42" t="s">
        <v>21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6">
        <v>0</v>
      </c>
      <c r="J152" s="16">
        <v>0</v>
      </c>
      <c r="K152" s="16">
        <v>0</v>
      </c>
    </row>
    <row r="153" spans="1:11" ht="47.25" x14ac:dyDescent="0.25">
      <c r="A153" s="85"/>
      <c r="B153" s="84"/>
      <c r="C153" s="42" t="s">
        <v>22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6">
        <v>0</v>
      </c>
      <c r="J153" s="16">
        <v>0</v>
      </c>
      <c r="K153" s="16">
        <v>0</v>
      </c>
    </row>
    <row r="154" spans="1:11" ht="15.75" customHeight="1" x14ac:dyDescent="0.25">
      <c r="A154" s="95" t="s">
        <v>56</v>
      </c>
      <c r="B154" s="82" t="s">
        <v>55</v>
      </c>
      <c r="C154" s="42" t="s">
        <v>18</v>
      </c>
      <c r="D154" s="15">
        <f>D155+D156+D157+D158</f>
        <v>0</v>
      </c>
      <c r="E154" s="15">
        <f>E155+E156+E157+E158</f>
        <v>0</v>
      </c>
      <c r="F154" s="15">
        <f>F155+F156+F157+F158</f>
        <v>0</v>
      </c>
      <c r="G154" s="15">
        <f>G155+G156+G157+G158</f>
        <v>0</v>
      </c>
      <c r="H154" s="15">
        <f>H155+H156+H157+H158</f>
        <v>0</v>
      </c>
      <c r="I154" s="16">
        <v>0</v>
      </c>
      <c r="J154" s="16">
        <v>0</v>
      </c>
      <c r="K154" s="16">
        <v>0</v>
      </c>
    </row>
    <row r="155" spans="1:11" ht="31.5" x14ac:dyDescent="0.25">
      <c r="A155" s="96"/>
      <c r="B155" s="83"/>
      <c r="C155" s="42" t="s">
        <v>19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6">
        <v>0</v>
      </c>
      <c r="J155" s="16">
        <v>0</v>
      </c>
      <c r="K155" s="16">
        <v>0</v>
      </c>
    </row>
    <row r="156" spans="1:11" ht="47.25" x14ac:dyDescent="0.25">
      <c r="A156" s="96"/>
      <c r="B156" s="83"/>
      <c r="C156" s="42" t="s">
        <v>34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6">
        <v>0</v>
      </c>
      <c r="J156" s="16">
        <v>0</v>
      </c>
      <c r="K156" s="16">
        <v>0</v>
      </c>
    </row>
    <row r="157" spans="1:11" ht="47.25" x14ac:dyDescent="0.25">
      <c r="A157" s="96"/>
      <c r="B157" s="83"/>
      <c r="C157" s="42" t="s">
        <v>21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6">
        <v>0</v>
      </c>
      <c r="J157" s="16">
        <v>0</v>
      </c>
      <c r="K157" s="16">
        <v>0</v>
      </c>
    </row>
    <row r="158" spans="1:11" ht="47.25" x14ac:dyDescent="0.25">
      <c r="A158" s="97"/>
      <c r="B158" s="84"/>
      <c r="C158" s="42" t="s">
        <v>22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6">
        <v>0</v>
      </c>
      <c r="J158" s="16">
        <v>0</v>
      </c>
      <c r="K158" s="16">
        <v>0</v>
      </c>
    </row>
    <row r="159" spans="1:11" ht="15.75" customHeight="1" x14ac:dyDescent="0.25">
      <c r="A159" s="95" t="s">
        <v>57</v>
      </c>
      <c r="B159" s="82" t="s">
        <v>58</v>
      </c>
      <c r="C159" s="42" t="s">
        <v>18</v>
      </c>
      <c r="D159" s="15">
        <f>D160+D161+D162+D163</f>
        <v>0</v>
      </c>
      <c r="E159" s="15">
        <f>E160+E161+E162+E163</f>
        <v>0</v>
      </c>
      <c r="F159" s="15">
        <f>F160+F161+F162+F163</f>
        <v>0</v>
      </c>
      <c r="G159" s="15">
        <f>G160+G161+G162+G163</f>
        <v>0</v>
      </c>
      <c r="H159" s="15">
        <f>H160+H161+H162+H163</f>
        <v>0</v>
      </c>
      <c r="I159" s="16">
        <v>0</v>
      </c>
      <c r="J159" s="16">
        <v>0</v>
      </c>
      <c r="K159" s="16">
        <v>0</v>
      </c>
    </row>
    <row r="160" spans="1:11" ht="31.5" x14ac:dyDescent="0.25">
      <c r="A160" s="96"/>
      <c r="B160" s="83"/>
      <c r="C160" s="42" t="s">
        <v>19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6">
        <v>0</v>
      </c>
      <c r="J160" s="16">
        <v>0</v>
      </c>
      <c r="K160" s="16">
        <v>0</v>
      </c>
    </row>
    <row r="161" spans="1:11" ht="47.25" x14ac:dyDescent="0.25">
      <c r="A161" s="96"/>
      <c r="B161" s="83"/>
      <c r="C161" s="42" t="s">
        <v>34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6">
        <v>0</v>
      </c>
      <c r="J161" s="16">
        <v>0</v>
      </c>
      <c r="K161" s="16">
        <v>0</v>
      </c>
    </row>
    <row r="162" spans="1:11" ht="47.25" x14ac:dyDescent="0.25">
      <c r="A162" s="96"/>
      <c r="B162" s="83"/>
      <c r="C162" s="42" t="s">
        <v>21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6">
        <v>0</v>
      </c>
      <c r="J162" s="16">
        <v>0</v>
      </c>
      <c r="K162" s="16">
        <v>0</v>
      </c>
    </row>
    <row r="163" spans="1:11" ht="47.25" x14ac:dyDescent="0.25">
      <c r="A163" s="97"/>
      <c r="B163" s="84"/>
      <c r="C163" s="42" t="s">
        <v>22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6">
        <v>0</v>
      </c>
      <c r="J163" s="16">
        <v>0</v>
      </c>
      <c r="K163" s="16">
        <v>0</v>
      </c>
    </row>
    <row r="164" spans="1:11" ht="15.75" customHeight="1" x14ac:dyDescent="0.25">
      <c r="A164" s="95" t="s">
        <v>59</v>
      </c>
      <c r="B164" s="82" t="s">
        <v>26</v>
      </c>
      <c r="C164" s="42" t="s">
        <v>18</v>
      </c>
      <c r="D164" s="15">
        <f>D165+D166+D167+D168</f>
        <v>0</v>
      </c>
      <c r="E164" s="15">
        <f>E165+E166+E167+E168</f>
        <v>0</v>
      </c>
      <c r="F164" s="15">
        <f>F165+F166+F167+F168</f>
        <v>0</v>
      </c>
      <c r="G164" s="15">
        <f>G165+G166+G167+G168</f>
        <v>0</v>
      </c>
      <c r="H164" s="15">
        <f>H165+H166+H167+H168</f>
        <v>0</v>
      </c>
      <c r="I164" s="16">
        <v>0</v>
      </c>
      <c r="J164" s="16">
        <v>0</v>
      </c>
      <c r="K164" s="16">
        <v>0</v>
      </c>
    </row>
    <row r="165" spans="1:11" ht="31.5" x14ac:dyDescent="0.25">
      <c r="A165" s="96"/>
      <c r="B165" s="83"/>
      <c r="C165" s="42" t="s">
        <v>19</v>
      </c>
      <c r="D165" s="15">
        <v>0</v>
      </c>
      <c r="E165" s="15">
        <v>0</v>
      </c>
      <c r="F165" s="17">
        <f>794-794</f>
        <v>0</v>
      </c>
      <c r="G165" s="17">
        <f>794-794</f>
        <v>0</v>
      </c>
      <c r="H165" s="17">
        <f>794-794</f>
        <v>0</v>
      </c>
      <c r="I165" s="16">
        <v>0</v>
      </c>
      <c r="J165" s="16">
        <v>0</v>
      </c>
      <c r="K165" s="16">
        <v>0</v>
      </c>
    </row>
    <row r="166" spans="1:11" ht="47.25" x14ac:dyDescent="0.25">
      <c r="A166" s="96"/>
      <c r="B166" s="83"/>
      <c r="C166" s="42" t="s">
        <v>34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6">
        <v>0</v>
      </c>
      <c r="J166" s="16">
        <v>0</v>
      </c>
      <c r="K166" s="16">
        <v>0</v>
      </c>
    </row>
    <row r="167" spans="1:11" ht="47.25" x14ac:dyDescent="0.25">
      <c r="A167" s="96"/>
      <c r="B167" s="83"/>
      <c r="C167" s="42" t="s">
        <v>21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6">
        <v>0</v>
      </c>
      <c r="J167" s="16">
        <v>0</v>
      </c>
      <c r="K167" s="16">
        <v>0</v>
      </c>
    </row>
    <row r="168" spans="1:11" ht="47.25" x14ac:dyDescent="0.25">
      <c r="A168" s="97"/>
      <c r="B168" s="84"/>
      <c r="C168" s="42" t="s">
        <v>22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6">
        <v>0</v>
      </c>
      <c r="J168" s="16">
        <v>0</v>
      </c>
      <c r="K168" s="16">
        <v>0</v>
      </c>
    </row>
    <row r="169" spans="1:11" ht="15.75" customHeight="1" x14ac:dyDescent="0.25">
      <c r="A169" s="95" t="s">
        <v>60</v>
      </c>
      <c r="B169" s="82" t="s">
        <v>26</v>
      </c>
      <c r="C169" s="42" t="s">
        <v>18</v>
      </c>
      <c r="D169" s="15">
        <f>D170+D171+D172+D173</f>
        <v>0</v>
      </c>
      <c r="E169" s="15">
        <f>E170+E171+E172+E173</f>
        <v>0</v>
      </c>
      <c r="F169" s="15">
        <f>F170+F171+F172+F173</f>
        <v>0</v>
      </c>
      <c r="G169" s="15">
        <f>G170+G171+G172+G173</f>
        <v>0</v>
      </c>
      <c r="H169" s="15">
        <f>H170+H171+H172+H173</f>
        <v>0</v>
      </c>
      <c r="I169" s="16">
        <v>0</v>
      </c>
      <c r="J169" s="16">
        <v>0</v>
      </c>
      <c r="K169" s="16">
        <v>0</v>
      </c>
    </row>
    <row r="170" spans="1:11" ht="31.5" x14ac:dyDescent="0.25">
      <c r="A170" s="96"/>
      <c r="B170" s="83"/>
      <c r="C170" s="42" t="s">
        <v>19</v>
      </c>
      <c r="D170" s="15">
        <v>0</v>
      </c>
      <c r="E170" s="15">
        <v>0</v>
      </c>
      <c r="F170" s="17">
        <f>227-227</f>
        <v>0</v>
      </c>
      <c r="G170" s="17">
        <f>227-227</f>
        <v>0</v>
      </c>
      <c r="H170" s="17">
        <f>227-227</f>
        <v>0</v>
      </c>
      <c r="I170" s="16">
        <v>0</v>
      </c>
      <c r="J170" s="16">
        <v>0</v>
      </c>
      <c r="K170" s="16">
        <v>0</v>
      </c>
    </row>
    <row r="171" spans="1:11" ht="47.25" x14ac:dyDescent="0.25">
      <c r="A171" s="96"/>
      <c r="B171" s="83"/>
      <c r="C171" s="42" t="s">
        <v>34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6">
        <v>0</v>
      </c>
      <c r="J171" s="16">
        <v>0</v>
      </c>
      <c r="K171" s="16">
        <v>0</v>
      </c>
    </row>
    <row r="172" spans="1:11" ht="47.25" x14ac:dyDescent="0.25">
      <c r="A172" s="96"/>
      <c r="B172" s="83"/>
      <c r="C172" s="42" t="s">
        <v>21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6">
        <v>0</v>
      </c>
      <c r="J172" s="16">
        <v>0</v>
      </c>
      <c r="K172" s="16">
        <v>0</v>
      </c>
    </row>
    <row r="173" spans="1:11" ht="47.25" x14ac:dyDescent="0.25">
      <c r="A173" s="97"/>
      <c r="B173" s="84"/>
      <c r="C173" s="42" t="s">
        <v>22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6">
        <v>0</v>
      </c>
      <c r="J173" s="16">
        <v>0</v>
      </c>
      <c r="K173" s="16">
        <v>0</v>
      </c>
    </row>
    <row r="174" spans="1:11" ht="15.75" customHeight="1" x14ac:dyDescent="0.25">
      <c r="A174" s="95" t="s">
        <v>61</v>
      </c>
      <c r="B174" s="82" t="s">
        <v>26</v>
      </c>
      <c r="C174" s="42" t="s">
        <v>18</v>
      </c>
      <c r="D174" s="15">
        <f>D175+D176+D177+D178</f>
        <v>0</v>
      </c>
      <c r="E174" s="15">
        <f>E175+E176+E177+E178</f>
        <v>0</v>
      </c>
      <c r="F174" s="15">
        <f>F175+F176+F177+F178</f>
        <v>0</v>
      </c>
      <c r="G174" s="15">
        <f>G175+G176+G177+G178</f>
        <v>0</v>
      </c>
      <c r="H174" s="15">
        <f>H175+H176+H177+H178</f>
        <v>0</v>
      </c>
      <c r="I174" s="16">
        <v>0</v>
      </c>
      <c r="J174" s="16">
        <v>0</v>
      </c>
      <c r="K174" s="16">
        <v>0</v>
      </c>
    </row>
    <row r="175" spans="1:11" ht="31.5" x14ac:dyDescent="0.25">
      <c r="A175" s="96"/>
      <c r="B175" s="83"/>
      <c r="C175" s="42" t="s">
        <v>19</v>
      </c>
      <c r="D175" s="15">
        <v>0</v>
      </c>
      <c r="E175" s="15">
        <v>0</v>
      </c>
      <c r="F175" s="17">
        <f>280-280</f>
        <v>0</v>
      </c>
      <c r="G175" s="17">
        <f>280-280</f>
        <v>0</v>
      </c>
      <c r="H175" s="17">
        <f>280-280</f>
        <v>0</v>
      </c>
      <c r="I175" s="16">
        <v>0</v>
      </c>
      <c r="J175" s="16">
        <v>0</v>
      </c>
      <c r="K175" s="16">
        <v>0</v>
      </c>
    </row>
    <row r="176" spans="1:11" ht="47.25" x14ac:dyDescent="0.25">
      <c r="A176" s="96"/>
      <c r="B176" s="83"/>
      <c r="C176" s="42" t="s">
        <v>34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6">
        <v>0</v>
      </c>
      <c r="J176" s="16">
        <v>0</v>
      </c>
      <c r="K176" s="16">
        <v>0</v>
      </c>
    </row>
    <row r="177" spans="1:11" ht="47.25" x14ac:dyDescent="0.25">
      <c r="A177" s="96"/>
      <c r="B177" s="83"/>
      <c r="C177" s="42" t="s">
        <v>21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6">
        <v>0</v>
      </c>
      <c r="J177" s="16">
        <v>0</v>
      </c>
      <c r="K177" s="16">
        <v>0</v>
      </c>
    </row>
    <row r="178" spans="1:11" ht="47.25" x14ac:dyDescent="0.25">
      <c r="A178" s="97"/>
      <c r="B178" s="84"/>
      <c r="C178" s="42" t="s">
        <v>22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6">
        <v>0</v>
      </c>
      <c r="J178" s="16">
        <v>0</v>
      </c>
      <c r="K178" s="16">
        <v>0</v>
      </c>
    </row>
    <row r="179" spans="1:11" ht="15.75" customHeight="1" x14ac:dyDescent="0.25">
      <c r="A179" s="95" t="s">
        <v>62</v>
      </c>
      <c r="B179" s="82" t="s">
        <v>63</v>
      </c>
      <c r="C179" s="42" t="s">
        <v>18</v>
      </c>
      <c r="D179" s="15">
        <f>D180+D181+D182+D183</f>
        <v>35</v>
      </c>
      <c r="E179" s="15">
        <f>E180+E181+E182+E183</f>
        <v>35</v>
      </c>
      <c r="F179" s="15">
        <f>F180+F181+F182+F183</f>
        <v>35</v>
      </c>
      <c r="G179" s="15">
        <f>G180+G181+G182+G183</f>
        <v>35</v>
      </c>
      <c r="H179" s="15">
        <f>H180+H181+H182+H183</f>
        <v>35</v>
      </c>
      <c r="I179" s="16">
        <f>G179/D179*100</f>
        <v>100</v>
      </c>
      <c r="J179" s="16">
        <f>G179/E179*100</f>
        <v>100</v>
      </c>
      <c r="K179" s="16">
        <f>G179/F179*100</f>
        <v>100</v>
      </c>
    </row>
    <row r="180" spans="1:11" ht="31.5" x14ac:dyDescent="0.25">
      <c r="A180" s="96"/>
      <c r="B180" s="83"/>
      <c r="C180" s="42" t="s">
        <v>19</v>
      </c>
      <c r="D180" s="15">
        <v>35</v>
      </c>
      <c r="E180" s="15">
        <v>35</v>
      </c>
      <c r="F180" s="15">
        <v>35</v>
      </c>
      <c r="G180" s="15">
        <v>35</v>
      </c>
      <c r="H180" s="15">
        <v>35</v>
      </c>
      <c r="I180" s="16">
        <f>G180/D180*100</f>
        <v>100</v>
      </c>
      <c r="J180" s="16">
        <f>G180/E180*100</f>
        <v>100</v>
      </c>
      <c r="K180" s="16">
        <f>G180/F180*100</f>
        <v>100</v>
      </c>
    </row>
    <row r="181" spans="1:11" ht="47.25" x14ac:dyDescent="0.25">
      <c r="A181" s="96"/>
      <c r="B181" s="83"/>
      <c r="C181" s="42" t="s">
        <v>34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6">
        <v>0</v>
      </c>
      <c r="J181" s="16">
        <v>0</v>
      </c>
      <c r="K181" s="16">
        <v>0</v>
      </c>
    </row>
    <row r="182" spans="1:11" ht="47.25" x14ac:dyDescent="0.25">
      <c r="A182" s="96"/>
      <c r="B182" s="83"/>
      <c r="C182" s="42" t="s">
        <v>21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6">
        <v>0</v>
      </c>
      <c r="J182" s="16">
        <v>0</v>
      </c>
      <c r="K182" s="16">
        <v>0</v>
      </c>
    </row>
    <row r="183" spans="1:11" ht="47.25" x14ac:dyDescent="0.25">
      <c r="A183" s="97"/>
      <c r="B183" s="84"/>
      <c r="C183" s="42" t="s">
        <v>22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6">
        <v>0</v>
      </c>
      <c r="J183" s="16">
        <v>0</v>
      </c>
      <c r="K183" s="16">
        <v>0</v>
      </c>
    </row>
    <row r="184" spans="1:11" ht="15.75" customHeight="1" x14ac:dyDescent="0.25">
      <c r="A184" s="95" t="s">
        <v>64</v>
      </c>
      <c r="B184" s="82" t="s">
        <v>65</v>
      </c>
      <c r="C184" s="42" t="s">
        <v>18</v>
      </c>
      <c r="D184" s="15">
        <f>D185+D186+D187+D188</f>
        <v>10</v>
      </c>
      <c r="E184" s="15">
        <f>E185+E186+E187+E188</f>
        <v>0</v>
      </c>
      <c r="F184" s="15">
        <f>F185+F186+F187+F188</f>
        <v>0</v>
      </c>
      <c r="G184" s="15">
        <f>G185+G186+G187+G188</f>
        <v>0</v>
      </c>
      <c r="H184" s="15">
        <f>H185+H186+H187+H188</f>
        <v>0</v>
      </c>
      <c r="I184" s="16">
        <f>G184/D184*100</f>
        <v>0</v>
      </c>
      <c r="J184" s="16">
        <v>0</v>
      </c>
      <c r="K184" s="16">
        <v>0</v>
      </c>
    </row>
    <row r="185" spans="1:11" ht="31.5" x14ac:dyDescent="0.25">
      <c r="A185" s="96"/>
      <c r="B185" s="83"/>
      <c r="C185" s="42" t="s">
        <v>19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6">
        <v>0</v>
      </c>
      <c r="J185" s="16">
        <v>0</v>
      </c>
      <c r="K185" s="16">
        <v>0</v>
      </c>
    </row>
    <row r="186" spans="1:11" ht="47.25" x14ac:dyDescent="0.25">
      <c r="A186" s="96"/>
      <c r="B186" s="83"/>
      <c r="C186" s="42" t="s">
        <v>34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6">
        <v>0</v>
      </c>
      <c r="J186" s="16">
        <v>0</v>
      </c>
      <c r="K186" s="16">
        <v>0</v>
      </c>
    </row>
    <row r="187" spans="1:11" ht="47.25" x14ac:dyDescent="0.25">
      <c r="A187" s="96"/>
      <c r="B187" s="83"/>
      <c r="C187" s="42" t="s">
        <v>21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6">
        <v>0</v>
      </c>
      <c r="J187" s="16">
        <v>0</v>
      </c>
      <c r="K187" s="16">
        <v>0</v>
      </c>
    </row>
    <row r="188" spans="1:11" ht="47.25" x14ac:dyDescent="0.25">
      <c r="A188" s="97"/>
      <c r="B188" s="84"/>
      <c r="C188" s="42" t="s">
        <v>22</v>
      </c>
      <c r="D188" s="15">
        <v>10</v>
      </c>
      <c r="E188" s="15">
        <v>0</v>
      </c>
      <c r="F188" s="15">
        <v>0</v>
      </c>
      <c r="G188" s="15">
        <v>0</v>
      </c>
      <c r="H188" s="15">
        <v>0</v>
      </c>
      <c r="I188" s="16">
        <v>0</v>
      </c>
      <c r="J188" s="16">
        <v>0</v>
      </c>
      <c r="K188" s="16">
        <v>0</v>
      </c>
    </row>
    <row r="189" spans="1:11" ht="15.75" customHeight="1" x14ac:dyDescent="0.25">
      <c r="A189" s="95" t="s">
        <v>66</v>
      </c>
      <c r="B189" s="82" t="s">
        <v>37</v>
      </c>
      <c r="C189" s="42" t="s">
        <v>18</v>
      </c>
      <c r="D189" s="15">
        <f>D190+D191+D192+D193</f>
        <v>0</v>
      </c>
      <c r="E189" s="15">
        <f>E190+E191+E192+E193</f>
        <v>0</v>
      </c>
      <c r="F189" s="15">
        <f>F190+F191+F192+F193</f>
        <v>0</v>
      </c>
      <c r="G189" s="15">
        <f>G190+G191+G192+G193</f>
        <v>0</v>
      </c>
      <c r="H189" s="15">
        <f>H190+H191+H192+H193</f>
        <v>0</v>
      </c>
      <c r="I189" s="16">
        <v>0</v>
      </c>
      <c r="J189" s="16">
        <v>0</v>
      </c>
      <c r="K189" s="16">
        <v>0</v>
      </c>
    </row>
    <row r="190" spans="1:11" ht="31.5" x14ac:dyDescent="0.25">
      <c r="A190" s="96"/>
      <c r="B190" s="83"/>
      <c r="C190" s="42" t="s">
        <v>19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6">
        <v>0</v>
      </c>
      <c r="J190" s="16">
        <v>0</v>
      </c>
      <c r="K190" s="16">
        <v>0</v>
      </c>
    </row>
    <row r="191" spans="1:11" ht="47.25" x14ac:dyDescent="0.25">
      <c r="A191" s="96"/>
      <c r="B191" s="83"/>
      <c r="C191" s="42" t="s">
        <v>34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6">
        <v>0</v>
      </c>
      <c r="J191" s="16">
        <v>0</v>
      </c>
      <c r="K191" s="16">
        <v>0</v>
      </c>
    </row>
    <row r="192" spans="1:11" ht="47.25" x14ac:dyDescent="0.25">
      <c r="A192" s="96"/>
      <c r="B192" s="83"/>
      <c r="C192" s="42" t="s">
        <v>21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6">
        <v>0</v>
      </c>
      <c r="J192" s="16">
        <v>0</v>
      </c>
      <c r="K192" s="16">
        <v>0</v>
      </c>
    </row>
    <row r="193" spans="1:11" ht="47.25" x14ac:dyDescent="0.25">
      <c r="A193" s="97"/>
      <c r="B193" s="84"/>
      <c r="C193" s="42" t="s">
        <v>22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6">
        <v>0</v>
      </c>
      <c r="J193" s="16">
        <v>0</v>
      </c>
      <c r="K193" s="16">
        <v>0</v>
      </c>
    </row>
    <row r="194" spans="1:11" ht="15.75" customHeight="1" x14ac:dyDescent="0.25">
      <c r="A194" s="95" t="s">
        <v>67</v>
      </c>
      <c r="B194" s="82" t="s">
        <v>37</v>
      </c>
      <c r="C194" s="42" t="s">
        <v>18</v>
      </c>
      <c r="D194" s="15">
        <f>D195+D196+D197+D198</f>
        <v>0</v>
      </c>
      <c r="E194" s="15">
        <f>E195+E196+E197+E198</f>
        <v>0</v>
      </c>
      <c r="F194" s="15">
        <f>F195+F196+F197+F198</f>
        <v>0</v>
      </c>
      <c r="G194" s="15">
        <f>G195+G196+G197+G198</f>
        <v>0</v>
      </c>
      <c r="H194" s="15">
        <f>H195+H196+H197+H198</f>
        <v>0</v>
      </c>
      <c r="I194" s="16">
        <v>0</v>
      </c>
      <c r="J194" s="16">
        <v>0</v>
      </c>
      <c r="K194" s="16">
        <v>0</v>
      </c>
    </row>
    <row r="195" spans="1:11" ht="31.5" x14ac:dyDescent="0.25">
      <c r="A195" s="96"/>
      <c r="B195" s="83"/>
      <c r="C195" s="42" t="s">
        <v>19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6">
        <v>0</v>
      </c>
      <c r="J195" s="16">
        <v>0</v>
      </c>
      <c r="K195" s="16">
        <v>0</v>
      </c>
    </row>
    <row r="196" spans="1:11" ht="47.25" x14ac:dyDescent="0.25">
      <c r="A196" s="96"/>
      <c r="B196" s="83"/>
      <c r="C196" s="42" t="s">
        <v>34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6">
        <v>0</v>
      </c>
      <c r="J196" s="16">
        <v>0</v>
      </c>
      <c r="K196" s="16">
        <v>0</v>
      </c>
    </row>
    <row r="197" spans="1:11" ht="47.25" x14ac:dyDescent="0.25">
      <c r="A197" s="96"/>
      <c r="B197" s="83"/>
      <c r="C197" s="42" t="s">
        <v>21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6">
        <v>0</v>
      </c>
      <c r="J197" s="16">
        <v>0</v>
      </c>
      <c r="K197" s="16">
        <v>0</v>
      </c>
    </row>
    <row r="198" spans="1:11" ht="47.25" x14ac:dyDescent="0.25">
      <c r="A198" s="97"/>
      <c r="B198" s="84"/>
      <c r="C198" s="42" t="s">
        <v>22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6">
        <v>0</v>
      </c>
      <c r="J198" s="16">
        <v>0</v>
      </c>
      <c r="K198" s="16">
        <v>0</v>
      </c>
    </row>
    <row r="199" spans="1:11" ht="15.75" customHeight="1" x14ac:dyDescent="0.25">
      <c r="A199" s="82" t="s">
        <v>68</v>
      </c>
      <c r="B199" s="78" t="s">
        <v>69</v>
      </c>
      <c r="C199" s="42" t="s">
        <v>18</v>
      </c>
      <c r="D199" s="15">
        <f>D200+D201+D202+D203</f>
        <v>77.5</v>
      </c>
      <c r="E199" s="15">
        <f>E200+E201+E202+E203</f>
        <v>77.5</v>
      </c>
      <c r="F199" s="15">
        <f>F200+F201+F202+F203</f>
        <v>30</v>
      </c>
      <c r="G199" s="15">
        <f>G200+G201+G202+G203</f>
        <v>29.7</v>
      </c>
      <c r="H199" s="15">
        <f>H200+H201+H202+H203</f>
        <v>29.7</v>
      </c>
      <c r="I199" s="16">
        <f>G199/D199*100</f>
        <v>38.322580645161288</v>
      </c>
      <c r="J199" s="16">
        <f>G199/E199*100</f>
        <v>38.322580645161288</v>
      </c>
      <c r="K199" s="16">
        <f>G199/F199*100</f>
        <v>99</v>
      </c>
    </row>
    <row r="200" spans="1:11" ht="31.5" x14ac:dyDescent="0.25">
      <c r="A200" s="83"/>
      <c r="B200" s="78"/>
      <c r="C200" s="42" t="s">
        <v>19</v>
      </c>
      <c r="D200" s="15">
        <f>D206+D211+D216+D221</f>
        <v>77.5</v>
      </c>
      <c r="E200" s="15">
        <f>E206+E211+E216+E221</f>
        <v>77.5</v>
      </c>
      <c r="F200" s="15">
        <f>F206+F211+F216+F221</f>
        <v>30</v>
      </c>
      <c r="G200" s="15">
        <f>G206+G211+G216+G221</f>
        <v>29.7</v>
      </c>
      <c r="H200" s="15">
        <f>H206+H211+H216+H221</f>
        <v>29.7</v>
      </c>
      <c r="I200" s="16">
        <f>G200/D200*100</f>
        <v>38.322580645161288</v>
      </c>
      <c r="J200" s="16">
        <f>G200/E200*100</f>
        <v>38.322580645161288</v>
      </c>
      <c r="K200" s="16">
        <f>G200/F200*100</f>
        <v>99</v>
      </c>
    </row>
    <row r="201" spans="1:11" ht="47.25" x14ac:dyDescent="0.25">
      <c r="A201" s="83"/>
      <c r="B201" s="78"/>
      <c r="C201" s="42" t="s">
        <v>34</v>
      </c>
      <c r="D201" s="15">
        <f t="shared" ref="D201:H203" si="15">D207+D212+D217+D222</f>
        <v>0</v>
      </c>
      <c r="E201" s="15">
        <f t="shared" si="15"/>
        <v>0</v>
      </c>
      <c r="F201" s="15">
        <f t="shared" si="15"/>
        <v>0</v>
      </c>
      <c r="G201" s="15">
        <f t="shared" si="15"/>
        <v>0</v>
      </c>
      <c r="H201" s="15">
        <f t="shared" si="15"/>
        <v>0</v>
      </c>
      <c r="I201" s="16">
        <v>0</v>
      </c>
      <c r="J201" s="16">
        <v>0</v>
      </c>
      <c r="K201" s="16">
        <v>0</v>
      </c>
    </row>
    <row r="202" spans="1:11" ht="47.25" x14ac:dyDescent="0.25">
      <c r="A202" s="83"/>
      <c r="B202" s="78"/>
      <c r="C202" s="42" t="s">
        <v>70</v>
      </c>
      <c r="D202" s="15">
        <f t="shared" si="15"/>
        <v>0</v>
      </c>
      <c r="E202" s="15">
        <f t="shared" si="15"/>
        <v>0</v>
      </c>
      <c r="F202" s="15">
        <f t="shared" si="15"/>
        <v>0</v>
      </c>
      <c r="G202" s="15">
        <f t="shared" si="15"/>
        <v>0</v>
      </c>
      <c r="H202" s="15">
        <f t="shared" si="15"/>
        <v>0</v>
      </c>
      <c r="I202" s="16">
        <v>0</v>
      </c>
      <c r="J202" s="16">
        <v>0</v>
      </c>
      <c r="K202" s="16">
        <v>0</v>
      </c>
    </row>
    <row r="203" spans="1:11" ht="47.25" x14ac:dyDescent="0.25">
      <c r="A203" s="83"/>
      <c r="B203" s="78"/>
      <c r="C203" s="42" t="s">
        <v>22</v>
      </c>
      <c r="D203" s="15">
        <f t="shared" si="15"/>
        <v>0</v>
      </c>
      <c r="E203" s="15">
        <f t="shared" si="15"/>
        <v>0</v>
      </c>
      <c r="F203" s="15">
        <f t="shared" si="15"/>
        <v>0</v>
      </c>
      <c r="G203" s="15">
        <f t="shared" si="15"/>
        <v>0</v>
      </c>
      <c r="H203" s="15">
        <f t="shared" si="15"/>
        <v>0</v>
      </c>
      <c r="I203" s="16">
        <v>0</v>
      </c>
      <c r="J203" s="16">
        <v>0</v>
      </c>
      <c r="K203" s="16">
        <v>0</v>
      </c>
    </row>
    <row r="204" spans="1:11" ht="15.75" customHeight="1" x14ac:dyDescent="0.25">
      <c r="A204" s="83"/>
      <c r="B204" s="90" t="s">
        <v>23</v>
      </c>
      <c r="C204" s="91"/>
      <c r="D204" s="91"/>
      <c r="E204" s="91"/>
      <c r="F204" s="91"/>
      <c r="G204" s="91"/>
      <c r="H204" s="91"/>
      <c r="I204" s="91"/>
      <c r="J204" s="91"/>
      <c r="K204" s="92"/>
    </row>
    <row r="205" spans="1:11" ht="15.75" customHeight="1" x14ac:dyDescent="0.25">
      <c r="A205" s="83"/>
      <c r="B205" s="85" t="s">
        <v>71</v>
      </c>
      <c r="C205" s="42" t="s">
        <v>18</v>
      </c>
      <c r="D205" s="15">
        <f>D206+D207+D208+D209</f>
        <v>30</v>
      </c>
      <c r="E205" s="15">
        <f>E206+E207+E208+E209</f>
        <v>30</v>
      </c>
      <c r="F205" s="15">
        <f>F206+F207+F208+F209</f>
        <v>30</v>
      </c>
      <c r="G205" s="15">
        <f>G206+G207+G208+G209</f>
        <v>29.7</v>
      </c>
      <c r="H205" s="15">
        <f>H206+H207+H208+H209</f>
        <v>29.7</v>
      </c>
      <c r="I205" s="16">
        <f>G205/D205*100</f>
        <v>99</v>
      </c>
      <c r="J205" s="16">
        <f>G205/E205*100</f>
        <v>99</v>
      </c>
      <c r="K205" s="16">
        <f>G205/F205*100</f>
        <v>99</v>
      </c>
    </row>
    <row r="206" spans="1:11" ht="31.5" x14ac:dyDescent="0.25">
      <c r="A206" s="83"/>
      <c r="B206" s="85"/>
      <c r="C206" s="42" t="s">
        <v>19</v>
      </c>
      <c r="D206" s="15">
        <f>D241+D246</f>
        <v>30</v>
      </c>
      <c r="E206" s="15">
        <f>E241+E246</f>
        <v>30</v>
      </c>
      <c r="F206" s="15">
        <f>F241+F246</f>
        <v>30</v>
      </c>
      <c r="G206" s="15">
        <f>G241+G246</f>
        <v>29.7</v>
      </c>
      <c r="H206" s="15">
        <f>H241+H246</f>
        <v>29.7</v>
      </c>
      <c r="I206" s="16">
        <f>G206/D206*100</f>
        <v>99</v>
      </c>
      <c r="J206" s="16">
        <f>G206/E206*100</f>
        <v>99</v>
      </c>
      <c r="K206" s="16">
        <f>G206/F206*100</f>
        <v>99</v>
      </c>
    </row>
    <row r="207" spans="1:11" ht="47.25" x14ac:dyDescent="0.25">
      <c r="A207" s="83"/>
      <c r="B207" s="85"/>
      <c r="C207" s="42" t="s">
        <v>34</v>
      </c>
      <c r="D207" s="15">
        <f t="shared" ref="D207:H209" si="16">D242+D247</f>
        <v>0</v>
      </c>
      <c r="E207" s="15">
        <f t="shared" si="16"/>
        <v>0</v>
      </c>
      <c r="F207" s="15">
        <f t="shared" si="16"/>
        <v>0</v>
      </c>
      <c r="G207" s="15">
        <f t="shared" si="16"/>
        <v>0</v>
      </c>
      <c r="H207" s="15">
        <f t="shared" si="16"/>
        <v>0</v>
      </c>
      <c r="I207" s="16">
        <v>0</v>
      </c>
      <c r="J207" s="16">
        <v>0</v>
      </c>
      <c r="K207" s="16">
        <v>0</v>
      </c>
    </row>
    <row r="208" spans="1:11" ht="47.25" x14ac:dyDescent="0.25">
      <c r="A208" s="83"/>
      <c r="B208" s="85"/>
      <c r="C208" s="42" t="s">
        <v>21</v>
      </c>
      <c r="D208" s="15">
        <f t="shared" si="16"/>
        <v>0</v>
      </c>
      <c r="E208" s="15">
        <f t="shared" si="16"/>
        <v>0</v>
      </c>
      <c r="F208" s="15">
        <f t="shared" si="16"/>
        <v>0</v>
      </c>
      <c r="G208" s="15">
        <f t="shared" si="16"/>
        <v>0</v>
      </c>
      <c r="H208" s="15">
        <f t="shared" si="16"/>
        <v>0</v>
      </c>
      <c r="I208" s="16">
        <v>0</v>
      </c>
      <c r="J208" s="16">
        <v>0</v>
      </c>
      <c r="K208" s="16">
        <v>0</v>
      </c>
    </row>
    <row r="209" spans="1:11" ht="47.25" x14ac:dyDescent="0.25">
      <c r="A209" s="83"/>
      <c r="B209" s="85"/>
      <c r="C209" s="42" t="s">
        <v>22</v>
      </c>
      <c r="D209" s="15">
        <f t="shared" si="16"/>
        <v>0</v>
      </c>
      <c r="E209" s="15">
        <f t="shared" si="16"/>
        <v>0</v>
      </c>
      <c r="F209" s="15">
        <f t="shared" si="16"/>
        <v>0</v>
      </c>
      <c r="G209" s="15">
        <f t="shared" si="16"/>
        <v>0</v>
      </c>
      <c r="H209" s="15">
        <f t="shared" si="16"/>
        <v>0</v>
      </c>
      <c r="I209" s="16">
        <v>0</v>
      </c>
      <c r="J209" s="16">
        <v>0</v>
      </c>
      <c r="K209" s="16">
        <v>0</v>
      </c>
    </row>
    <row r="210" spans="1:11" ht="15.75" customHeight="1" x14ac:dyDescent="0.25">
      <c r="A210" s="83"/>
      <c r="B210" s="85" t="s">
        <v>25</v>
      </c>
      <c r="C210" s="42" t="s">
        <v>18</v>
      </c>
      <c r="D210" s="15">
        <f>D211+D212+D213+D214</f>
        <v>47.5</v>
      </c>
      <c r="E210" s="15">
        <f>E211+E212+E213+E214</f>
        <v>47.5</v>
      </c>
      <c r="F210" s="15">
        <f>F211+F212+F213+F214</f>
        <v>0</v>
      </c>
      <c r="G210" s="15">
        <f>G211+G212+G213+G214</f>
        <v>0</v>
      </c>
      <c r="H210" s="15">
        <f>H211+H212+H213+H214</f>
        <v>0</v>
      </c>
      <c r="I210" s="16">
        <f>G210/D210*100</f>
        <v>0</v>
      </c>
      <c r="J210" s="16">
        <f>G210/E210*100</f>
        <v>0</v>
      </c>
      <c r="K210" s="16">
        <v>0</v>
      </c>
    </row>
    <row r="211" spans="1:11" ht="31.5" x14ac:dyDescent="0.25">
      <c r="A211" s="83"/>
      <c r="B211" s="85"/>
      <c r="C211" s="42" t="s">
        <v>19</v>
      </c>
      <c r="D211" s="15">
        <f>D226+D251+D256+D281</f>
        <v>47.5</v>
      </c>
      <c r="E211" s="15">
        <f>E226+E251+E256+E281</f>
        <v>47.5</v>
      </c>
      <c r="F211" s="15">
        <f>F226+F251+F256+F281</f>
        <v>0</v>
      </c>
      <c r="G211" s="15">
        <f>G226+G251+G256+G281</f>
        <v>0</v>
      </c>
      <c r="H211" s="15">
        <f>H226+H251+H256+H281</f>
        <v>0</v>
      </c>
      <c r="I211" s="16">
        <f>G211/D211*100</f>
        <v>0</v>
      </c>
      <c r="J211" s="16">
        <f>G211/E211*100</f>
        <v>0</v>
      </c>
      <c r="K211" s="16">
        <v>0</v>
      </c>
    </row>
    <row r="212" spans="1:11" ht="47.25" x14ac:dyDescent="0.25">
      <c r="A212" s="83"/>
      <c r="B212" s="85"/>
      <c r="C212" s="42" t="s">
        <v>34</v>
      </c>
      <c r="D212" s="15">
        <f t="shared" ref="D212:H214" si="17">D227+D252+D257+D282</f>
        <v>0</v>
      </c>
      <c r="E212" s="15">
        <f t="shared" si="17"/>
        <v>0</v>
      </c>
      <c r="F212" s="15">
        <f t="shared" si="17"/>
        <v>0</v>
      </c>
      <c r="G212" s="15">
        <f t="shared" si="17"/>
        <v>0</v>
      </c>
      <c r="H212" s="15">
        <f t="shared" si="17"/>
        <v>0</v>
      </c>
      <c r="I212" s="16">
        <v>0</v>
      </c>
      <c r="J212" s="16">
        <v>0</v>
      </c>
      <c r="K212" s="16">
        <v>0</v>
      </c>
    </row>
    <row r="213" spans="1:11" ht="47.25" x14ac:dyDescent="0.25">
      <c r="A213" s="83"/>
      <c r="B213" s="85"/>
      <c r="C213" s="42" t="s">
        <v>21</v>
      </c>
      <c r="D213" s="15">
        <f t="shared" si="17"/>
        <v>0</v>
      </c>
      <c r="E213" s="15">
        <f t="shared" si="17"/>
        <v>0</v>
      </c>
      <c r="F213" s="15">
        <f t="shared" si="17"/>
        <v>0</v>
      </c>
      <c r="G213" s="15">
        <f t="shared" si="17"/>
        <v>0</v>
      </c>
      <c r="H213" s="15">
        <f t="shared" si="17"/>
        <v>0</v>
      </c>
      <c r="I213" s="16">
        <v>0</v>
      </c>
      <c r="J213" s="16">
        <v>0</v>
      </c>
      <c r="K213" s="16">
        <v>0</v>
      </c>
    </row>
    <row r="214" spans="1:11" ht="47.25" x14ac:dyDescent="0.25">
      <c r="A214" s="83"/>
      <c r="B214" s="85"/>
      <c r="C214" s="42" t="s">
        <v>22</v>
      </c>
      <c r="D214" s="15">
        <f t="shared" si="17"/>
        <v>0</v>
      </c>
      <c r="E214" s="15">
        <f t="shared" si="17"/>
        <v>0</v>
      </c>
      <c r="F214" s="15">
        <f t="shared" si="17"/>
        <v>0</v>
      </c>
      <c r="G214" s="15">
        <f t="shared" si="17"/>
        <v>0</v>
      </c>
      <c r="H214" s="15">
        <f t="shared" si="17"/>
        <v>0</v>
      </c>
      <c r="I214" s="16">
        <v>0</v>
      </c>
      <c r="J214" s="16">
        <v>0</v>
      </c>
      <c r="K214" s="16">
        <v>0</v>
      </c>
    </row>
    <row r="215" spans="1:11" ht="15.75" customHeight="1" x14ac:dyDescent="0.25">
      <c r="A215" s="83"/>
      <c r="B215" s="78" t="s">
        <v>26</v>
      </c>
      <c r="C215" s="42" t="s">
        <v>18</v>
      </c>
      <c r="D215" s="15">
        <f>D216+D217+D218+D219</f>
        <v>0</v>
      </c>
      <c r="E215" s="15">
        <f>E216+E217+E218+E219</f>
        <v>0</v>
      </c>
      <c r="F215" s="15">
        <f>F216+F217+F218+F219</f>
        <v>0</v>
      </c>
      <c r="G215" s="15">
        <f>G216+G217+G218+G219</f>
        <v>0</v>
      </c>
      <c r="H215" s="15">
        <f>H216+H217+H218+H219</f>
        <v>0</v>
      </c>
      <c r="I215" s="16">
        <v>0</v>
      </c>
      <c r="J215" s="16">
        <v>0</v>
      </c>
      <c r="K215" s="16">
        <v>0</v>
      </c>
    </row>
    <row r="216" spans="1:11" ht="31.5" x14ac:dyDescent="0.25">
      <c r="A216" s="83"/>
      <c r="B216" s="78"/>
      <c r="C216" s="42" t="s">
        <v>19</v>
      </c>
      <c r="D216" s="15">
        <f>D266+D271+D276</f>
        <v>0</v>
      </c>
      <c r="E216" s="15">
        <f>E266+E271+E276</f>
        <v>0</v>
      </c>
      <c r="F216" s="15">
        <f>F266+F271+F276</f>
        <v>0</v>
      </c>
      <c r="G216" s="15">
        <f>G266+G271+G276</f>
        <v>0</v>
      </c>
      <c r="H216" s="15">
        <f>H266+H271+H276</f>
        <v>0</v>
      </c>
      <c r="I216" s="16">
        <v>0</v>
      </c>
      <c r="J216" s="16">
        <v>0</v>
      </c>
      <c r="K216" s="16">
        <v>0</v>
      </c>
    </row>
    <row r="217" spans="1:11" ht="47.25" x14ac:dyDescent="0.25">
      <c r="A217" s="83"/>
      <c r="B217" s="78"/>
      <c r="C217" s="42" t="s">
        <v>34</v>
      </c>
      <c r="D217" s="15">
        <f t="shared" ref="D217:H219" si="18">D267+D272+D277</f>
        <v>0</v>
      </c>
      <c r="E217" s="15">
        <f t="shared" si="18"/>
        <v>0</v>
      </c>
      <c r="F217" s="15">
        <f t="shared" si="18"/>
        <v>0</v>
      </c>
      <c r="G217" s="15">
        <f t="shared" si="18"/>
        <v>0</v>
      </c>
      <c r="H217" s="15">
        <f t="shared" si="18"/>
        <v>0</v>
      </c>
      <c r="I217" s="16">
        <v>0</v>
      </c>
      <c r="J217" s="16">
        <v>0</v>
      </c>
      <c r="K217" s="16">
        <v>0</v>
      </c>
    </row>
    <row r="218" spans="1:11" ht="47.25" x14ac:dyDescent="0.25">
      <c r="A218" s="83"/>
      <c r="B218" s="78"/>
      <c r="C218" s="42" t="s">
        <v>21</v>
      </c>
      <c r="D218" s="15">
        <f t="shared" si="18"/>
        <v>0</v>
      </c>
      <c r="E218" s="15">
        <f t="shared" si="18"/>
        <v>0</v>
      </c>
      <c r="F218" s="15">
        <f t="shared" si="18"/>
        <v>0</v>
      </c>
      <c r="G218" s="15">
        <f t="shared" si="18"/>
        <v>0</v>
      </c>
      <c r="H218" s="15">
        <f t="shared" si="18"/>
        <v>0</v>
      </c>
      <c r="I218" s="16">
        <v>0</v>
      </c>
      <c r="J218" s="16">
        <v>0</v>
      </c>
      <c r="K218" s="16">
        <v>0</v>
      </c>
    </row>
    <row r="219" spans="1:11" ht="47.25" x14ac:dyDescent="0.25">
      <c r="A219" s="83"/>
      <c r="B219" s="78"/>
      <c r="C219" s="42" t="s">
        <v>22</v>
      </c>
      <c r="D219" s="15">
        <f t="shared" si="18"/>
        <v>0</v>
      </c>
      <c r="E219" s="15">
        <f t="shared" si="18"/>
        <v>0</v>
      </c>
      <c r="F219" s="15">
        <f t="shared" si="18"/>
        <v>0</v>
      </c>
      <c r="G219" s="15">
        <f t="shared" si="18"/>
        <v>0</v>
      </c>
      <c r="H219" s="15">
        <f t="shared" si="18"/>
        <v>0</v>
      </c>
      <c r="I219" s="16">
        <v>0</v>
      </c>
      <c r="J219" s="16">
        <v>0</v>
      </c>
      <c r="K219" s="16">
        <v>0</v>
      </c>
    </row>
    <row r="220" spans="1:11" ht="15.75" customHeight="1" x14ac:dyDescent="0.25">
      <c r="A220" s="83"/>
      <c r="B220" s="82" t="s">
        <v>37</v>
      </c>
      <c r="C220" s="42" t="s">
        <v>18</v>
      </c>
      <c r="D220" s="15">
        <f>D221+D222+D223+D224</f>
        <v>0</v>
      </c>
      <c r="E220" s="15">
        <f>E221+E222+E223+E224</f>
        <v>0</v>
      </c>
      <c r="F220" s="15">
        <f>F221+F222+F223+F224</f>
        <v>0</v>
      </c>
      <c r="G220" s="15">
        <f>G221+G222+G223+G224</f>
        <v>0</v>
      </c>
      <c r="H220" s="15">
        <f>H221+H222+H223+H224</f>
        <v>0</v>
      </c>
      <c r="I220" s="16">
        <v>0</v>
      </c>
      <c r="J220" s="16">
        <v>0</v>
      </c>
      <c r="K220" s="16">
        <v>0</v>
      </c>
    </row>
    <row r="221" spans="1:11" ht="31.5" x14ac:dyDescent="0.25">
      <c r="A221" s="83"/>
      <c r="B221" s="83"/>
      <c r="C221" s="42" t="s">
        <v>19</v>
      </c>
      <c r="D221" s="15">
        <f>D261</f>
        <v>0</v>
      </c>
      <c r="E221" s="15">
        <f>E261</f>
        <v>0</v>
      </c>
      <c r="F221" s="15">
        <f>F261</f>
        <v>0</v>
      </c>
      <c r="G221" s="15">
        <f>G261</f>
        <v>0</v>
      </c>
      <c r="H221" s="15">
        <f>H261</f>
        <v>0</v>
      </c>
      <c r="I221" s="16">
        <v>0</v>
      </c>
      <c r="J221" s="16">
        <v>0</v>
      </c>
      <c r="K221" s="16">
        <v>0</v>
      </c>
    </row>
    <row r="222" spans="1:11" ht="47.25" x14ac:dyDescent="0.25">
      <c r="A222" s="83"/>
      <c r="B222" s="83"/>
      <c r="C222" s="42" t="s">
        <v>34</v>
      </c>
      <c r="D222" s="15">
        <f t="shared" ref="D222:H224" si="19">D262</f>
        <v>0</v>
      </c>
      <c r="E222" s="15">
        <f t="shared" si="19"/>
        <v>0</v>
      </c>
      <c r="F222" s="15">
        <f t="shared" si="19"/>
        <v>0</v>
      </c>
      <c r="G222" s="15">
        <f t="shared" si="19"/>
        <v>0</v>
      </c>
      <c r="H222" s="15">
        <f t="shared" si="19"/>
        <v>0</v>
      </c>
      <c r="I222" s="16">
        <v>0</v>
      </c>
      <c r="J222" s="16">
        <v>0</v>
      </c>
      <c r="K222" s="16">
        <v>0</v>
      </c>
    </row>
    <row r="223" spans="1:11" ht="47.25" x14ac:dyDescent="0.25">
      <c r="A223" s="83"/>
      <c r="B223" s="83"/>
      <c r="C223" s="42" t="s">
        <v>21</v>
      </c>
      <c r="D223" s="15">
        <f t="shared" si="19"/>
        <v>0</v>
      </c>
      <c r="E223" s="15">
        <f t="shared" si="19"/>
        <v>0</v>
      </c>
      <c r="F223" s="15">
        <f t="shared" si="19"/>
        <v>0</v>
      </c>
      <c r="G223" s="15">
        <f t="shared" si="19"/>
        <v>0</v>
      </c>
      <c r="H223" s="15">
        <f t="shared" si="19"/>
        <v>0</v>
      </c>
      <c r="I223" s="16">
        <v>0</v>
      </c>
      <c r="J223" s="16">
        <v>0</v>
      </c>
      <c r="K223" s="16">
        <v>0</v>
      </c>
    </row>
    <row r="224" spans="1:11" ht="47.25" x14ac:dyDescent="0.25">
      <c r="A224" s="84"/>
      <c r="B224" s="84"/>
      <c r="C224" s="42" t="s">
        <v>22</v>
      </c>
      <c r="D224" s="15">
        <f t="shared" si="19"/>
        <v>0</v>
      </c>
      <c r="E224" s="15">
        <f t="shared" si="19"/>
        <v>0</v>
      </c>
      <c r="F224" s="15">
        <f t="shared" si="19"/>
        <v>0</v>
      </c>
      <c r="G224" s="15">
        <f t="shared" si="19"/>
        <v>0</v>
      </c>
      <c r="H224" s="15">
        <f t="shared" si="19"/>
        <v>0</v>
      </c>
      <c r="I224" s="16">
        <v>0</v>
      </c>
      <c r="J224" s="16">
        <v>0</v>
      </c>
      <c r="K224" s="16">
        <v>0</v>
      </c>
    </row>
    <row r="225" spans="1:11" ht="15.75" customHeight="1" x14ac:dyDescent="0.25">
      <c r="A225" s="82" t="s">
        <v>72</v>
      </c>
      <c r="B225" s="82" t="s">
        <v>33</v>
      </c>
      <c r="C225" s="42" t="s">
        <v>18</v>
      </c>
      <c r="D225" s="15">
        <f>D226+D227+D228+D229</f>
        <v>15</v>
      </c>
      <c r="E225" s="15">
        <f>E226+E227+E228+E229</f>
        <v>15</v>
      </c>
      <c r="F225" s="15">
        <f>F226+F227+F228+F229</f>
        <v>0</v>
      </c>
      <c r="G225" s="15">
        <f>G226+G227+G228+G229</f>
        <v>0</v>
      </c>
      <c r="H225" s="15">
        <f>H226+H227+H228+H229</f>
        <v>0</v>
      </c>
      <c r="I225" s="16">
        <f>G225/D225*100</f>
        <v>0</v>
      </c>
      <c r="J225" s="16">
        <f>G225/E225*100</f>
        <v>0</v>
      </c>
      <c r="K225" s="16">
        <v>0</v>
      </c>
    </row>
    <row r="226" spans="1:11" ht="31.5" x14ac:dyDescent="0.25">
      <c r="A226" s="83"/>
      <c r="B226" s="83"/>
      <c r="C226" s="42" t="s">
        <v>19</v>
      </c>
      <c r="D226" s="15">
        <v>15</v>
      </c>
      <c r="E226" s="15">
        <v>15</v>
      </c>
      <c r="F226" s="15">
        <v>0</v>
      </c>
      <c r="G226" s="15">
        <v>0</v>
      </c>
      <c r="H226" s="15">
        <v>0</v>
      </c>
      <c r="I226" s="16">
        <f>G226/D226*100</f>
        <v>0</v>
      </c>
      <c r="J226" s="16">
        <f>G226/E226*100</f>
        <v>0</v>
      </c>
      <c r="K226" s="16">
        <v>0</v>
      </c>
    </row>
    <row r="227" spans="1:11" ht="47.25" x14ac:dyDescent="0.25">
      <c r="A227" s="83"/>
      <c r="B227" s="83"/>
      <c r="C227" s="42" t="s">
        <v>34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6">
        <v>0</v>
      </c>
      <c r="J227" s="16">
        <v>0</v>
      </c>
      <c r="K227" s="16">
        <v>0</v>
      </c>
    </row>
    <row r="228" spans="1:11" ht="47.25" x14ac:dyDescent="0.25">
      <c r="A228" s="83"/>
      <c r="B228" s="83"/>
      <c r="C228" s="42" t="s">
        <v>21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6">
        <v>0</v>
      </c>
      <c r="J228" s="16">
        <v>0</v>
      </c>
      <c r="K228" s="16">
        <v>0</v>
      </c>
    </row>
    <row r="229" spans="1:11" ht="47.25" x14ac:dyDescent="0.25">
      <c r="A229" s="84"/>
      <c r="B229" s="84"/>
      <c r="C229" s="42" t="s">
        <v>22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6">
        <v>0</v>
      </c>
      <c r="J229" s="16">
        <v>0</v>
      </c>
      <c r="K229" s="16">
        <v>0</v>
      </c>
    </row>
    <row r="230" spans="1:11" ht="15.75" customHeight="1" x14ac:dyDescent="0.25">
      <c r="A230" s="82" t="s">
        <v>73</v>
      </c>
      <c r="B230" s="82" t="s">
        <v>74</v>
      </c>
      <c r="C230" s="42" t="s">
        <v>18</v>
      </c>
      <c r="D230" s="15">
        <f>D231+D232+D233+D234</f>
        <v>0</v>
      </c>
      <c r="E230" s="15">
        <f>E231+E232+E233+E234</f>
        <v>0</v>
      </c>
      <c r="F230" s="15">
        <f>F231+F232+F233+F234</f>
        <v>0</v>
      </c>
      <c r="G230" s="15">
        <f>G231+G232+G233+G234</f>
        <v>0</v>
      </c>
      <c r="H230" s="15">
        <f>H231+H232+H233+H234</f>
        <v>0</v>
      </c>
      <c r="I230" s="16">
        <v>0</v>
      </c>
      <c r="J230" s="16">
        <v>0</v>
      </c>
      <c r="K230" s="16">
        <v>0</v>
      </c>
    </row>
    <row r="231" spans="1:11" ht="31.5" x14ac:dyDescent="0.25">
      <c r="A231" s="83"/>
      <c r="B231" s="83"/>
      <c r="C231" s="42" t="s">
        <v>19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6">
        <v>0</v>
      </c>
      <c r="J231" s="16">
        <v>0</v>
      </c>
      <c r="K231" s="16">
        <v>0</v>
      </c>
    </row>
    <row r="232" spans="1:11" ht="47.25" x14ac:dyDescent="0.25">
      <c r="A232" s="83"/>
      <c r="B232" s="83"/>
      <c r="C232" s="42" t="s">
        <v>34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6">
        <v>0</v>
      </c>
      <c r="J232" s="16">
        <v>0</v>
      </c>
      <c r="K232" s="16">
        <v>0</v>
      </c>
    </row>
    <row r="233" spans="1:11" ht="47.25" x14ac:dyDescent="0.25">
      <c r="A233" s="83"/>
      <c r="B233" s="83"/>
      <c r="C233" s="42" t="s">
        <v>21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6">
        <v>0</v>
      </c>
      <c r="J233" s="16">
        <v>0</v>
      </c>
      <c r="K233" s="16">
        <v>0</v>
      </c>
    </row>
    <row r="234" spans="1:11" ht="47.25" x14ac:dyDescent="0.25">
      <c r="A234" s="84"/>
      <c r="B234" s="84"/>
      <c r="C234" s="42" t="s">
        <v>22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6">
        <v>0</v>
      </c>
      <c r="J234" s="16">
        <v>0</v>
      </c>
      <c r="K234" s="16">
        <v>0</v>
      </c>
    </row>
    <row r="235" spans="1:11" ht="15.75" customHeight="1" x14ac:dyDescent="0.25">
      <c r="A235" s="82" t="s">
        <v>75</v>
      </c>
      <c r="B235" s="82" t="s">
        <v>74</v>
      </c>
      <c r="C235" s="42" t="s">
        <v>18</v>
      </c>
      <c r="D235" s="15">
        <f>D236+D237+D238+D239</f>
        <v>0</v>
      </c>
      <c r="E235" s="15">
        <f>E236+E237+E238+E239</f>
        <v>0</v>
      </c>
      <c r="F235" s="15">
        <f>F236+F237+F238+F239</f>
        <v>0</v>
      </c>
      <c r="G235" s="15">
        <f>G236+G237+G238+G239</f>
        <v>0</v>
      </c>
      <c r="H235" s="15">
        <f>H236+H237+H238+H239</f>
        <v>0</v>
      </c>
      <c r="I235" s="16">
        <v>0</v>
      </c>
      <c r="J235" s="16">
        <v>0</v>
      </c>
      <c r="K235" s="16">
        <v>0</v>
      </c>
    </row>
    <row r="236" spans="1:11" ht="31.5" x14ac:dyDescent="0.25">
      <c r="A236" s="83"/>
      <c r="B236" s="83"/>
      <c r="C236" s="42" t="s">
        <v>19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6">
        <v>0</v>
      </c>
      <c r="J236" s="16">
        <v>0</v>
      </c>
      <c r="K236" s="16">
        <v>0</v>
      </c>
    </row>
    <row r="237" spans="1:11" ht="47.25" x14ac:dyDescent="0.25">
      <c r="A237" s="83"/>
      <c r="B237" s="83"/>
      <c r="C237" s="42" t="s">
        <v>34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6">
        <v>0</v>
      </c>
      <c r="J237" s="16">
        <v>0</v>
      </c>
      <c r="K237" s="16">
        <v>0</v>
      </c>
    </row>
    <row r="238" spans="1:11" ht="47.25" x14ac:dyDescent="0.25">
      <c r="A238" s="83"/>
      <c r="B238" s="83"/>
      <c r="C238" s="42" t="s">
        <v>21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6">
        <v>0</v>
      </c>
      <c r="J238" s="16">
        <v>0</v>
      </c>
      <c r="K238" s="16">
        <v>0</v>
      </c>
    </row>
    <row r="239" spans="1:11" ht="47.25" x14ac:dyDescent="0.25">
      <c r="A239" s="84"/>
      <c r="B239" s="84"/>
      <c r="C239" s="42" t="s">
        <v>22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6">
        <v>0</v>
      </c>
      <c r="J239" s="16">
        <v>0</v>
      </c>
      <c r="K239" s="16">
        <v>0</v>
      </c>
    </row>
    <row r="240" spans="1:11" ht="15.75" customHeight="1" x14ac:dyDescent="0.25">
      <c r="A240" s="82" t="s">
        <v>76</v>
      </c>
      <c r="B240" s="82" t="s">
        <v>24</v>
      </c>
      <c r="C240" s="42" t="s">
        <v>18</v>
      </c>
      <c r="D240" s="15">
        <f>D241+D242+D243+D244</f>
        <v>10</v>
      </c>
      <c r="E240" s="15">
        <f>E241+E242+E243+E244</f>
        <v>10</v>
      </c>
      <c r="F240" s="15">
        <f>F241+F242+F243+F244</f>
        <v>10</v>
      </c>
      <c r="G240" s="15">
        <f>G241+G242+G243+G244</f>
        <v>9.6999999999999993</v>
      </c>
      <c r="H240" s="15">
        <f>H241+H242+H243+H244</f>
        <v>9.6999999999999993</v>
      </c>
      <c r="I240" s="16">
        <f>G240/D240*100</f>
        <v>97</v>
      </c>
      <c r="J240" s="16">
        <f>G240/E240*100</f>
        <v>97</v>
      </c>
      <c r="K240" s="16">
        <f>G240/F240*100</f>
        <v>97</v>
      </c>
    </row>
    <row r="241" spans="1:11" ht="31.5" x14ac:dyDescent="0.25">
      <c r="A241" s="83"/>
      <c r="B241" s="83"/>
      <c r="C241" s="42" t="s">
        <v>19</v>
      </c>
      <c r="D241" s="15">
        <v>10</v>
      </c>
      <c r="E241" s="15">
        <v>10</v>
      </c>
      <c r="F241" s="15">
        <v>10</v>
      </c>
      <c r="G241" s="15">
        <v>9.6999999999999993</v>
      </c>
      <c r="H241" s="15">
        <v>9.6999999999999993</v>
      </c>
      <c r="I241" s="16">
        <f>G241/D241*100</f>
        <v>97</v>
      </c>
      <c r="J241" s="16">
        <f>G241/E241*100</f>
        <v>97</v>
      </c>
      <c r="K241" s="16">
        <f>G241/F241*100</f>
        <v>97</v>
      </c>
    </row>
    <row r="242" spans="1:11" ht="47.25" x14ac:dyDescent="0.25">
      <c r="A242" s="83"/>
      <c r="B242" s="83"/>
      <c r="C242" s="42" t="s">
        <v>34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6">
        <v>0</v>
      </c>
      <c r="J242" s="16">
        <v>0</v>
      </c>
      <c r="K242" s="16">
        <v>0</v>
      </c>
    </row>
    <row r="243" spans="1:11" ht="47.25" x14ac:dyDescent="0.25">
      <c r="A243" s="83"/>
      <c r="B243" s="83"/>
      <c r="C243" s="42" t="s">
        <v>21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6">
        <v>0</v>
      </c>
      <c r="J243" s="16">
        <v>0</v>
      </c>
      <c r="K243" s="16">
        <v>0</v>
      </c>
    </row>
    <row r="244" spans="1:11" ht="47.25" x14ac:dyDescent="0.25">
      <c r="A244" s="84"/>
      <c r="B244" s="84"/>
      <c r="C244" s="42" t="s">
        <v>22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6">
        <v>0</v>
      </c>
      <c r="J244" s="16">
        <v>0</v>
      </c>
      <c r="K244" s="16">
        <v>0</v>
      </c>
    </row>
    <row r="245" spans="1:11" ht="15.75" customHeight="1" x14ac:dyDescent="0.25">
      <c r="A245" s="82" t="s">
        <v>77</v>
      </c>
      <c r="B245" s="82" t="s">
        <v>24</v>
      </c>
      <c r="C245" s="42" t="s">
        <v>18</v>
      </c>
      <c r="D245" s="15">
        <f>D246+D247+D248+D249</f>
        <v>20</v>
      </c>
      <c r="E245" s="15">
        <f>E246+E247+E248+E249</f>
        <v>20</v>
      </c>
      <c r="F245" s="15">
        <f>F246+F247+F248+F249</f>
        <v>20</v>
      </c>
      <c r="G245" s="15">
        <f>G246+G247+G248+G249</f>
        <v>20</v>
      </c>
      <c r="H245" s="15">
        <f>H246+H247+H248+H249</f>
        <v>20</v>
      </c>
      <c r="I245" s="16">
        <f>G245/D245*100</f>
        <v>100</v>
      </c>
      <c r="J245" s="16">
        <f>G245/E245*100</f>
        <v>100</v>
      </c>
      <c r="K245" s="16">
        <f>G245/F245*100</f>
        <v>100</v>
      </c>
    </row>
    <row r="246" spans="1:11" ht="31.5" x14ac:dyDescent="0.25">
      <c r="A246" s="83"/>
      <c r="B246" s="83"/>
      <c r="C246" s="42" t="s">
        <v>19</v>
      </c>
      <c r="D246" s="15">
        <v>20</v>
      </c>
      <c r="E246" s="15">
        <v>20</v>
      </c>
      <c r="F246" s="15">
        <v>20</v>
      </c>
      <c r="G246" s="15">
        <v>20</v>
      </c>
      <c r="H246" s="15">
        <v>20</v>
      </c>
      <c r="I246" s="16">
        <f>G246/D246*100</f>
        <v>100</v>
      </c>
      <c r="J246" s="16">
        <f>G246/E246*100</f>
        <v>100</v>
      </c>
      <c r="K246" s="16">
        <f>G246/F246*100</f>
        <v>100</v>
      </c>
    </row>
    <row r="247" spans="1:11" ht="47.25" x14ac:dyDescent="0.25">
      <c r="A247" s="83"/>
      <c r="B247" s="83"/>
      <c r="C247" s="42" t="s">
        <v>34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6">
        <v>0</v>
      </c>
      <c r="J247" s="16">
        <v>0</v>
      </c>
      <c r="K247" s="16">
        <v>0</v>
      </c>
    </row>
    <row r="248" spans="1:11" ht="47.25" x14ac:dyDescent="0.25">
      <c r="A248" s="83"/>
      <c r="B248" s="83"/>
      <c r="C248" s="42" t="s">
        <v>21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6">
        <v>0</v>
      </c>
      <c r="J248" s="16">
        <v>0</v>
      </c>
      <c r="K248" s="16">
        <v>0</v>
      </c>
    </row>
    <row r="249" spans="1:11" ht="47.25" x14ac:dyDescent="0.25">
      <c r="A249" s="84"/>
      <c r="B249" s="84"/>
      <c r="C249" s="42" t="s">
        <v>22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6">
        <v>0</v>
      </c>
      <c r="J249" s="16">
        <v>0</v>
      </c>
      <c r="K249" s="16">
        <v>0</v>
      </c>
    </row>
    <row r="250" spans="1:11" ht="15.75" customHeight="1" x14ac:dyDescent="0.25">
      <c r="A250" s="82" t="s">
        <v>78</v>
      </c>
      <c r="B250" s="82" t="s">
        <v>25</v>
      </c>
      <c r="C250" s="42" t="s">
        <v>18</v>
      </c>
      <c r="D250" s="15">
        <f>D251+D252+D253+D254</f>
        <v>2.5</v>
      </c>
      <c r="E250" s="15">
        <f>E251+E252+E253+E254</f>
        <v>2.5</v>
      </c>
      <c r="F250" s="15">
        <f>F251+F252+F253+F254</f>
        <v>0</v>
      </c>
      <c r="G250" s="15">
        <f>G251+G252+G253+G254</f>
        <v>0</v>
      </c>
      <c r="H250" s="15">
        <f>H251+H252+H253+H254</f>
        <v>0</v>
      </c>
      <c r="I250" s="16">
        <f>G250/D250*100</f>
        <v>0</v>
      </c>
      <c r="J250" s="16">
        <f>G250/E250*100</f>
        <v>0</v>
      </c>
      <c r="K250" s="16">
        <v>0</v>
      </c>
    </row>
    <row r="251" spans="1:11" ht="31.5" x14ac:dyDescent="0.25">
      <c r="A251" s="83"/>
      <c r="B251" s="83"/>
      <c r="C251" s="42" t="s">
        <v>19</v>
      </c>
      <c r="D251" s="15">
        <v>2.5</v>
      </c>
      <c r="E251" s="15">
        <v>2.5</v>
      </c>
      <c r="F251" s="15">
        <v>0</v>
      </c>
      <c r="G251" s="15">
        <v>0</v>
      </c>
      <c r="H251" s="15">
        <v>0</v>
      </c>
      <c r="I251" s="16">
        <f>G251/D251*100</f>
        <v>0</v>
      </c>
      <c r="J251" s="16">
        <f>G251/E251*100</f>
        <v>0</v>
      </c>
      <c r="K251" s="16">
        <v>0</v>
      </c>
    </row>
    <row r="252" spans="1:11" ht="47.25" x14ac:dyDescent="0.25">
      <c r="A252" s="83"/>
      <c r="B252" s="83"/>
      <c r="C252" s="42" t="s">
        <v>34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6">
        <v>0</v>
      </c>
      <c r="J252" s="16">
        <v>0</v>
      </c>
      <c r="K252" s="16">
        <v>0</v>
      </c>
    </row>
    <row r="253" spans="1:11" ht="47.25" x14ac:dyDescent="0.25">
      <c r="A253" s="83"/>
      <c r="B253" s="83"/>
      <c r="C253" s="42" t="s">
        <v>21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6">
        <v>0</v>
      </c>
      <c r="J253" s="16">
        <v>0</v>
      </c>
      <c r="K253" s="16">
        <v>0</v>
      </c>
    </row>
    <row r="254" spans="1:11" ht="47.25" x14ac:dyDescent="0.25">
      <c r="A254" s="84"/>
      <c r="B254" s="84"/>
      <c r="C254" s="42" t="s">
        <v>22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6">
        <v>0</v>
      </c>
      <c r="J254" s="16">
        <v>0</v>
      </c>
      <c r="K254" s="16">
        <v>0</v>
      </c>
    </row>
    <row r="255" spans="1:11" ht="15.75" customHeight="1" x14ac:dyDescent="0.25">
      <c r="A255" s="82" t="s">
        <v>79</v>
      </c>
      <c r="B255" s="82" t="s">
        <v>25</v>
      </c>
      <c r="C255" s="42" t="s">
        <v>18</v>
      </c>
      <c r="D255" s="15">
        <f>D256+D257+D258+D259</f>
        <v>15</v>
      </c>
      <c r="E255" s="15">
        <f>E256+E257+E258+E259</f>
        <v>15</v>
      </c>
      <c r="F255" s="15">
        <f>F256+F257+F258+F259</f>
        <v>0</v>
      </c>
      <c r="G255" s="15">
        <f>G256+G257+G258+G259</f>
        <v>0</v>
      </c>
      <c r="H255" s="15">
        <f>H256+H257+H258+H259</f>
        <v>0</v>
      </c>
      <c r="I255" s="16">
        <f>G255/D255*100</f>
        <v>0</v>
      </c>
      <c r="J255" s="16">
        <f>G255/E255*100</f>
        <v>0</v>
      </c>
      <c r="K255" s="16">
        <v>0</v>
      </c>
    </row>
    <row r="256" spans="1:11" ht="31.5" x14ac:dyDescent="0.25">
      <c r="A256" s="83"/>
      <c r="B256" s="83"/>
      <c r="C256" s="42" t="s">
        <v>19</v>
      </c>
      <c r="D256" s="15">
        <v>15</v>
      </c>
      <c r="E256" s="15">
        <v>15</v>
      </c>
      <c r="F256" s="15">
        <v>0</v>
      </c>
      <c r="G256" s="15">
        <v>0</v>
      </c>
      <c r="H256" s="15">
        <v>0</v>
      </c>
      <c r="I256" s="16">
        <f>G256/D256*100</f>
        <v>0</v>
      </c>
      <c r="J256" s="16">
        <f>G256/E256*100</f>
        <v>0</v>
      </c>
      <c r="K256" s="16">
        <v>0</v>
      </c>
    </row>
    <row r="257" spans="1:11" ht="47.25" x14ac:dyDescent="0.25">
      <c r="A257" s="83"/>
      <c r="B257" s="83"/>
      <c r="C257" s="42" t="s">
        <v>34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6">
        <v>0</v>
      </c>
      <c r="J257" s="16">
        <v>0</v>
      </c>
      <c r="K257" s="16">
        <v>0</v>
      </c>
    </row>
    <row r="258" spans="1:11" ht="47.25" x14ac:dyDescent="0.25">
      <c r="A258" s="83"/>
      <c r="B258" s="83"/>
      <c r="C258" s="42" t="s">
        <v>21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6">
        <v>0</v>
      </c>
      <c r="J258" s="16">
        <v>0</v>
      </c>
      <c r="K258" s="16">
        <v>0</v>
      </c>
    </row>
    <row r="259" spans="1:11" ht="47.25" x14ac:dyDescent="0.25">
      <c r="A259" s="84"/>
      <c r="B259" s="84"/>
      <c r="C259" s="42" t="s">
        <v>22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6">
        <v>0</v>
      </c>
      <c r="J259" s="16">
        <v>0</v>
      </c>
      <c r="K259" s="16">
        <v>0</v>
      </c>
    </row>
    <row r="260" spans="1:11" ht="15.75" customHeight="1" x14ac:dyDescent="0.25">
      <c r="A260" s="82" t="s">
        <v>80</v>
      </c>
      <c r="B260" s="82" t="s">
        <v>37</v>
      </c>
      <c r="C260" s="42" t="s">
        <v>18</v>
      </c>
      <c r="D260" s="15">
        <f>D261+D262+D263+D264</f>
        <v>0</v>
      </c>
      <c r="E260" s="15">
        <f>E261+E262+E263+E264</f>
        <v>0</v>
      </c>
      <c r="F260" s="15">
        <f>F261+F262+F263+F264</f>
        <v>0</v>
      </c>
      <c r="G260" s="15">
        <f>G261+G262+G263+G264</f>
        <v>0</v>
      </c>
      <c r="H260" s="15">
        <f>H261+H262+H263+H264</f>
        <v>0</v>
      </c>
      <c r="I260" s="16">
        <v>0</v>
      </c>
      <c r="J260" s="16">
        <v>0</v>
      </c>
      <c r="K260" s="16">
        <v>0</v>
      </c>
    </row>
    <row r="261" spans="1:11" ht="31.5" x14ac:dyDescent="0.25">
      <c r="A261" s="83"/>
      <c r="B261" s="83"/>
      <c r="C261" s="42" t="s">
        <v>19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6">
        <v>0</v>
      </c>
      <c r="J261" s="16">
        <v>0</v>
      </c>
      <c r="K261" s="16">
        <v>0</v>
      </c>
    </row>
    <row r="262" spans="1:11" ht="47.25" x14ac:dyDescent="0.25">
      <c r="A262" s="83"/>
      <c r="B262" s="83"/>
      <c r="C262" s="42" t="s">
        <v>34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6">
        <v>0</v>
      </c>
      <c r="J262" s="16">
        <v>0</v>
      </c>
      <c r="K262" s="16">
        <v>0</v>
      </c>
    </row>
    <row r="263" spans="1:11" ht="47.25" x14ac:dyDescent="0.25">
      <c r="A263" s="83"/>
      <c r="B263" s="83"/>
      <c r="C263" s="42" t="s">
        <v>21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6">
        <v>0</v>
      </c>
      <c r="J263" s="16">
        <v>0</v>
      </c>
      <c r="K263" s="16">
        <v>0</v>
      </c>
    </row>
    <row r="264" spans="1:11" ht="47.25" x14ac:dyDescent="0.25">
      <c r="A264" s="84"/>
      <c r="B264" s="84"/>
      <c r="C264" s="42" t="s">
        <v>22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6">
        <v>0</v>
      </c>
      <c r="J264" s="16">
        <v>0</v>
      </c>
      <c r="K264" s="16">
        <v>0</v>
      </c>
    </row>
    <row r="265" spans="1:11" ht="15.75" customHeight="1" x14ac:dyDescent="0.25">
      <c r="A265" s="82" t="s">
        <v>81</v>
      </c>
      <c r="B265" s="78" t="s">
        <v>26</v>
      </c>
      <c r="C265" s="42" t="s">
        <v>18</v>
      </c>
      <c r="D265" s="15">
        <f>D266+D267+D268+D269</f>
        <v>0</v>
      </c>
      <c r="E265" s="15">
        <f>E266+E267+E268+E269</f>
        <v>0</v>
      </c>
      <c r="F265" s="15">
        <f>F266+F267+F268+F269</f>
        <v>0</v>
      </c>
      <c r="G265" s="15">
        <f>G266+G267+G268+G269</f>
        <v>0</v>
      </c>
      <c r="H265" s="15">
        <f>H266+H267+H268+H269</f>
        <v>0</v>
      </c>
      <c r="I265" s="16">
        <v>0</v>
      </c>
      <c r="J265" s="16">
        <v>0</v>
      </c>
      <c r="K265" s="16">
        <v>0</v>
      </c>
    </row>
    <row r="266" spans="1:11" ht="31.5" x14ac:dyDescent="0.25">
      <c r="A266" s="83"/>
      <c r="B266" s="78"/>
      <c r="C266" s="42" t="s">
        <v>19</v>
      </c>
      <c r="D266" s="15">
        <v>0</v>
      </c>
      <c r="E266" s="15">
        <v>0</v>
      </c>
      <c r="F266" s="15">
        <f>591-591</f>
        <v>0</v>
      </c>
      <c r="G266" s="15">
        <v>0</v>
      </c>
      <c r="H266" s="15">
        <v>0</v>
      </c>
      <c r="I266" s="16">
        <v>0</v>
      </c>
      <c r="J266" s="16">
        <v>0</v>
      </c>
      <c r="K266" s="16">
        <v>0</v>
      </c>
    </row>
    <row r="267" spans="1:11" ht="47.25" x14ac:dyDescent="0.25">
      <c r="A267" s="83"/>
      <c r="B267" s="78"/>
      <c r="C267" s="42" t="s">
        <v>34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6">
        <v>0</v>
      </c>
      <c r="J267" s="16">
        <v>0</v>
      </c>
      <c r="K267" s="16">
        <v>0</v>
      </c>
    </row>
    <row r="268" spans="1:11" ht="47.25" x14ac:dyDescent="0.25">
      <c r="A268" s="83"/>
      <c r="B268" s="78"/>
      <c r="C268" s="42" t="s">
        <v>21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6">
        <v>0</v>
      </c>
      <c r="J268" s="16">
        <v>0</v>
      </c>
      <c r="K268" s="16">
        <v>0</v>
      </c>
    </row>
    <row r="269" spans="1:11" ht="47.25" x14ac:dyDescent="0.25">
      <c r="A269" s="84"/>
      <c r="B269" s="78"/>
      <c r="C269" s="42" t="s">
        <v>22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6">
        <v>0</v>
      </c>
      <c r="J269" s="16">
        <v>0</v>
      </c>
      <c r="K269" s="16">
        <v>0</v>
      </c>
    </row>
    <row r="270" spans="1:11" ht="15.75" customHeight="1" x14ac:dyDescent="0.25">
      <c r="A270" s="82" t="s">
        <v>82</v>
      </c>
      <c r="B270" s="78" t="s">
        <v>26</v>
      </c>
      <c r="C270" s="42" t="s">
        <v>18</v>
      </c>
      <c r="D270" s="15">
        <f>D271+D272+D273+D274</f>
        <v>0</v>
      </c>
      <c r="E270" s="15">
        <f>E271+E272+E273+E274</f>
        <v>0</v>
      </c>
      <c r="F270" s="15">
        <f>F271+F272+F273+F274</f>
        <v>0</v>
      </c>
      <c r="G270" s="15">
        <f>G271+G272+G273+G274</f>
        <v>0</v>
      </c>
      <c r="H270" s="15">
        <f>H271+H272+H273+H274</f>
        <v>0</v>
      </c>
      <c r="I270" s="16">
        <v>0</v>
      </c>
      <c r="J270" s="16">
        <v>0</v>
      </c>
      <c r="K270" s="16">
        <v>0</v>
      </c>
    </row>
    <row r="271" spans="1:11" ht="31.5" x14ac:dyDescent="0.25">
      <c r="A271" s="83"/>
      <c r="B271" s="78"/>
      <c r="C271" s="42" t="s">
        <v>19</v>
      </c>
      <c r="D271" s="15">
        <v>0</v>
      </c>
      <c r="E271" s="15">
        <v>0</v>
      </c>
      <c r="F271" s="15">
        <f>114-114</f>
        <v>0</v>
      </c>
      <c r="G271" s="15">
        <v>0</v>
      </c>
      <c r="H271" s="15">
        <v>0</v>
      </c>
      <c r="I271" s="16">
        <v>0</v>
      </c>
      <c r="J271" s="16">
        <v>0</v>
      </c>
      <c r="K271" s="16">
        <v>0</v>
      </c>
    </row>
    <row r="272" spans="1:11" ht="47.25" x14ac:dyDescent="0.25">
      <c r="A272" s="83"/>
      <c r="B272" s="78"/>
      <c r="C272" s="42" t="s">
        <v>34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6">
        <v>0</v>
      </c>
      <c r="J272" s="16">
        <v>0</v>
      </c>
      <c r="K272" s="16">
        <v>0</v>
      </c>
    </row>
    <row r="273" spans="1:11" ht="47.25" x14ac:dyDescent="0.25">
      <c r="A273" s="83"/>
      <c r="B273" s="78"/>
      <c r="C273" s="42" t="s">
        <v>21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6">
        <v>0</v>
      </c>
      <c r="J273" s="16">
        <v>0</v>
      </c>
      <c r="K273" s="16">
        <v>0</v>
      </c>
    </row>
    <row r="274" spans="1:11" ht="47.25" x14ac:dyDescent="0.25">
      <c r="A274" s="84"/>
      <c r="B274" s="78"/>
      <c r="C274" s="42" t="s">
        <v>22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6">
        <v>0</v>
      </c>
      <c r="J274" s="16">
        <v>0</v>
      </c>
      <c r="K274" s="16">
        <v>0</v>
      </c>
    </row>
    <row r="275" spans="1:11" ht="15.75" customHeight="1" x14ac:dyDescent="0.25">
      <c r="A275" s="82" t="s">
        <v>83</v>
      </c>
      <c r="B275" s="78" t="s">
        <v>26</v>
      </c>
      <c r="C275" s="42" t="s">
        <v>18</v>
      </c>
      <c r="D275" s="15">
        <f>D276+D277+D278+D279</f>
        <v>0</v>
      </c>
      <c r="E275" s="15">
        <f>E276+E277+E278+E279</f>
        <v>0</v>
      </c>
      <c r="F275" s="15">
        <f>F276+F277+F278+F279</f>
        <v>0</v>
      </c>
      <c r="G275" s="15">
        <f>G276+G277+G278+G279</f>
        <v>0</v>
      </c>
      <c r="H275" s="15">
        <f>H276+H277+H278+H279</f>
        <v>0</v>
      </c>
      <c r="I275" s="16">
        <v>0</v>
      </c>
      <c r="J275" s="16">
        <v>0</v>
      </c>
      <c r="K275" s="16">
        <v>0</v>
      </c>
    </row>
    <row r="276" spans="1:11" ht="31.5" x14ac:dyDescent="0.25">
      <c r="A276" s="83"/>
      <c r="B276" s="78"/>
      <c r="C276" s="42" t="s">
        <v>19</v>
      </c>
      <c r="D276" s="15">
        <v>0</v>
      </c>
      <c r="E276" s="15">
        <v>0</v>
      </c>
      <c r="F276" s="15">
        <f>227-227</f>
        <v>0</v>
      </c>
      <c r="G276" s="15">
        <v>0</v>
      </c>
      <c r="H276" s="15">
        <v>0</v>
      </c>
      <c r="I276" s="16">
        <v>0</v>
      </c>
      <c r="J276" s="16">
        <v>0</v>
      </c>
      <c r="K276" s="16">
        <v>0</v>
      </c>
    </row>
    <row r="277" spans="1:11" ht="47.25" x14ac:dyDescent="0.25">
      <c r="A277" s="83"/>
      <c r="B277" s="78"/>
      <c r="C277" s="42" t="s">
        <v>34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6">
        <v>0</v>
      </c>
      <c r="J277" s="16">
        <v>0</v>
      </c>
      <c r="K277" s="16">
        <v>0</v>
      </c>
    </row>
    <row r="278" spans="1:11" ht="47.25" x14ac:dyDescent="0.25">
      <c r="A278" s="83"/>
      <c r="B278" s="78"/>
      <c r="C278" s="42" t="s">
        <v>21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6">
        <v>0</v>
      </c>
      <c r="J278" s="16">
        <v>0</v>
      </c>
      <c r="K278" s="16">
        <v>0</v>
      </c>
    </row>
    <row r="279" spans="1:11" ht="47.25" x14ac:dyDescent="0.25">
      <c r="A279" s="84"/>
      <c r="B279" s="78"/>
      <c r="C279" s="42" t="s">
        <v>22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6">
        <v>0</v>
      </c>
      <c r="J279" s="16">
        <v>0</v>
      </c>
      <c r="K279" s="16">
        <v>0</v>
      </c>
    </row>
    <row r="280" spans="1:11" ht="15.75" customHeight="1" x14ac:dyDescent="0.25">
      <c r="A280" s="82" t="s">
        <v>84</v>
      </c>
      <c r="B280" s="82" t="s">
        <v>85</v>
      </c>
      <c r="C280" s="42" t="s">
        <v>18</v>
      </c>
      <c r="D280" s="15">
        <f>D281+D282+D283+D284</f>
        <v>15</v>
      </c>
      <c r="E280" s="15">
        <f>E281+E282+E283+E284</f>
        <v>15</v>
      </c>
      <c r="F280" s="15">
        <f>F281+F282+F283+F284</f>
        <v>0</v>
      </c>
      <c r="G280" s="15">
        <f>G281+G282+G283+G284</f>
        <v>0</v>
      </c>
      <c r="H280" s="15">
        <f>H281+H282+H283+H284</f>
        <v>0</v>
      </c>
      <c r="I280" s="16">
        <f>G280/D280*100</f>
        <v>0</v>
      </c>
      <c r="J280" s="16">
        <f>G280/E280*100</f>
        <v>0</v>
      </c>
      <c r="K280" s="16">
        <v>0</v>
      </c>
    </row>
    <row r="281" spans="1:11" ht="31.5" x14ac:dyDescent="0.25">
      <c r="A281" s="83"/>
      <c r="B281" s="83"/>
      <c r="C281" s="42" t="s">
        <v>19</v>
      </c>
      <c r="D281" s="15">
        <v>15</v>
      </c>
      <c r="E281" s="15">
        <v>15</v>
      </c>
      <c r="F281" s="15">
        <v>0</v>
      </c>
      <c r="G281" s="15">
        <v>0</v>
      </c>
      <c r="H281" s="15">
        <v>0</v>
      </c>
      <c r="I281" s="16">
        <f>G281/D281*100</f>
        <v>0</v>
      </c>
      <c r="J281" s="16">
        <f>G281/E281*100</f>
        <v>0</v>
      </c>
      <c r="K281" s="16">
        <v>0</v>
      </c>
    </row>
    <row r="282" spans="1:11" ht="47.25" x14ac:dyDescent="0.25">
      <c r="A282" s="83"/>
      <c r="B282" s="83"/>
      <c r="C282" s="42" t="s">
        <v>34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6">
        <v>0</v>
      </c>
      <c r="J282" s="16">
        <v>0</v>
      </c>
      <c r="K282" s="16">
        <v>0</v>
      </c>
    </row>
    <row r="283" spans="1:11" ht="47.25" x14ac:dyDescent="0.25">
      <c r="A283" s="83"/>
      <c r="B283" s="83"/>
      <c r="C283" s="42" t="s">
        <v>21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6">
        <v>0</v>
      </c>
      <c r="J283" s="16">
        <v>0</v>
      </c>
      <c r="K283" s="16">
        <v>0</v>
      </c>
    </row>
    <row r="284" spans="1:11" ht="47.25" x14ac:dyDescent="0.25">
      <c r="A284" s="84"/>
      <c r="B284" s="84"/>
      <c r="C284" s="42" t="s">
        <v>22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6">
        <v>0</v>
      </c>
      <c r="J284" s="16">
        <v>0</v>
      </c>
      <c r="K284" s="16">
        <v>0</v>
      </c>
    </row>
    <row r="285" spans="1:11" ht="15.75" customHeight="1" x14ac:dyDescent="0.25">
      <c r="A285" s="82" t="s">
        <v>86</v>
      </c>
      <c r="B285" s="78" t="s">
        <v>43</v>
      </c>
      <c r="C285" s="42" t="s">
        <v>18</v>
      </c>
      <c r="D285" s="15">
        <f>D286+D287+D288+D289</f>
        <v>200</v>
      </c>
      <c r="E285" s="15">
        <f>E286+E287+E288+E289</f>
        <v>0</v>
      </c>
      <c r="F285" s="15">
        <f>F286+F287+F288+F289</f>
        <v>0</v>
      </c>
      <c r="G285" s="15">
        <f>G286+G287+G288+G289</f>
        <v>120</v>
      </c>
      <c r="H285" s="15">
        <f>H286+H287+H288+H289</f>
        <v>120</v>
      </c>
      <c r="I285" s="16">
        <v>0</v>
      </c>
      <c r="J285" s="16">
        <v>0</v>
      </c>
      <c r="K285" s="16">
        <v>0</v>
      </c>
    </row>
    <row r="286" spans="1:11" ht="31.5" x14ac:dyDescent="0.25">
      <c r="A286" s="83"/>
      <c r="B286" s="78"/>
      <c r="C286" s="42" t="s">
        <v>19</v>
      </c>
      <c r="D286" s="15">
        <f>D292+D297+D302</f>
        <v>0</v>
      </c>
      <c r="E286" s="15">
        <f>E292+E297+E302</f>
        <v>0</v>
      </c>
      <c r="F286" s="15">
        <f>F292+F297+F302</f>
        <v>0</v>
      </c>
      <c r="G286" s="15">
        <f>G292+G297+G302</f>
        <v>0</v>
      </c>
      <c r="H286" s="15">
        <f>H292+H297+H302</f>
        <v>0</v>
      </c>
      <c r="I286" s="16">
        <v>0</v>
      </c>
      <c r="J286" s="16">
        <v>0</v>
      </c>
      <c r="K286" s="16">
        <v>0</v>
      </c>
    </row>
    <row r="287" spans="1:11" ht="47.25" x14ac:dyDescent="0.25">
      <c r="A287" s="83"/>
      <c r="B287" s="78"/>
      <c r="C287" s="42" t="s">
        <v>34</v>
      </c>
      <c r="D287" s="15">
        <f t="shared" ref="D287:H289" si="20">D293+D298+D303</f>
        <v>0</v>
      </c>
      <c r="E287" s="15">
        <f t="shared" si="20"/>
        <v>0</v>
      </c>
      <c r="F287" s="15">
        <f t="shared" si="20"/>
        <v>0</v>
      </c>
      <c r="G287" s="15">
        <f t="shared" si="20"/>
        <v>0</v>
      </c>
      <c r="H287" s="15">
        <f t="shared" si="20"/>
        <v>0</v>
      </c>
      <c r="I287" s="16">
        <v>0</v>
      </c>
      <c r="J287" s="16">
        <v>0</v>
      </c>
      <c r="K287" s="16">
        <v>0</v>
      </c>
    </row>
    <row r="288" spans="1:11" ht="47.25" x14ac:dyDescent="0.25">
      <c r="A288" s="83"/>
      <c r="B288" s="78"/>
      <c r="C288" s="42" t="s">
        <v>21</v>
      </c>
      <c r="D288" s="15">
        <f t="shared" si="20"/>
        <v>0</v>
      </c>
      <c r="E288" s="15">
        <f t="shared" si="20"/>
        <v>0</v>
      </c>
      <c r="F288" s="15">
        <f t="shared" si="20"/>
        <v>0</v>
      </c>
      <c r="G288" s="15">
        <f t="shared" si="20"/>
        <v>0</v>
      </c>
      <c r="H288" s="15">
        <f t="shared" si="20"/>
        <v>0</v>
      </c>
      <c r="I288" s="16">
        <v>0</v>
      </c>
      <c r="J288" s="16">
        <v>0</v>
      </c>
      <c r="K288" s="16">
        <v>0</v>
      </c>
    </row>
    <row r="289" spans="1:11" ht="47.25" x14ac:dyDescent="0.25">
      <c r="A289" s="83"/>
      <c r="B289" s="78"/>
      <c r="C289" s="42" t="s">
        <v>22</v>
      </c>
      <c r="D289" s="15">
        <f t="shared" si="20"/>
        <v>200</v>
      </c>
      <c r="E289" s="15">
        <f t="shared" si="20"/>
        <v>0</v>
      </c>
      <c r="F289" s="15">
        <f t="shared" si="20"/>
        <v>0</v>
      </c>
      <c r="G289" s="15">
        <f t="shared" si="20"/>
        <v>120</v>
      </c>
      <c r="H289" s="15">
        <f t="shared" si="20"/>
        <v>120</v>
      </c>
      <c r="I289" s="16">
        <f>G289/D289*100</f>
        <v>60</v>
      </c>
      <c r="J289" s="16">
        <v>0</v>
      </c>
      <c r="K289" s="16">
        <v>0</v>
      </c>
    </row>
    <row r="290" spans="1:11" ht="15.75" customHeight="1" x14ac:dyDescent="0.25">
      <c r="A290" s="83"/>
      <c r="B290" s="90" t="s">
        <v>23</v>
      </c>
      <c r="C290" s="91"/>
      <c r="D290" s="91"/>
      <c r="E290" s="91"/>
      <c r="F290" s="91"/>
      <c r="G290" s="91"/>
      <c r="H290" s="91"/>
      <c r="I290" s="91"/>
      <c r="J290" s="91"/>
      <c r="K290" s="92"/>
    </row>
    <row r="291" spans="1:11" ht="15.75" customHeight="1" x14ac:dyDescent="0.25">
      <c r="A291" s="83"/>
      <c r="B291" s="85" t="s">
        <v>26</v>
      </c>
      <c r="C291" s="42" t="s">
        <v>18</v>
      </c>
      <c r="D291" s="15">
        <f>D292+D293+D294+D295</f>
        <v>0</v>
      </c>
      <c r="E291" s="15">
        <f>E292+E293+E294+E295</f>
        <v>0</v>
      </c>
      <c r="F291" s="15">
        <f>F292+F293+F294+F295</f>
        <v>0</v>
      </c>
      <c r="G291" s="15">
        <f>G292+G293+G294+G295</f>
        <v>0</v>
      </c>
      <c r="H291" s="15">
        <f>H292+H293+H294+H295</f>
        <v>0</v>
      </c>
      <c r="I291" s="16">
        <v>0</v>
      </c>
      <c r="J291" s="16">
        <v>0</v>
      </c>
      <c r="K291" s="16">
        <v>0</v>
      </c>
    </row>
    <row r="292" spans="1:11" ht="31.5" x14ac:dyDescent="0.25">
      <c r="A292" s="83"/>
      <c r="B292" s="85"/>
      <c r="C292" s="42" t="s">
        <v>19</v>
      </c>
      <c r="D292" s="15">
        <f>D312</f>
        <v>0</v>
      </c>
      <c r="E292" s="15">
        <f>E312</f>
        <v>0</v>
      </c>
      <c r="F292" s="15">
        <f>F312</f>
        <v>0</v>
      </c>
      <c r="G292" s="15">
        <f>G312</f>
        <v>0</v>
      </c>
      <c r="H292" s="15">
        <f>H312</f>
        <v>0</v>
      </c>
      <c r="I292" s="16">
        <v>0</v>
      </c>
      <c r="J292" s="16">
        <v>0</v>
      </c>
      <c r="K292" s="16">
        <v>0</v>
      </c>
    </row>
    <row r="293" spans="1:11" ht="47.25" x14ac:dyDescent="0.25">
      <c r="A293" s="83"/>
      <c r="B293" s="85"/>
      <c r="C293" s="42" t="s">
        <v>34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6">
        <v>0</v>
      </c>
      <c r="J293" s="16">
        <v>0</v>
      </c>
      <c r="K293" s="16">
        <v>0</v>
      </c>
    </row>
    <row r="294" spans="1:11" ht="47.25" x14ac:dyDescent="0.25">
      <c r="A294" s="83"/>
      <c r="B294" s="85"/>
      <c r="C294" s="42" t="s">
        <v>21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6">
        <v>0</v>
      </c>
      <c r="J294" s="16">
        <v>0</v>
      </c>
      <c r="K294" s="16">
        <v>0</v>
      </c>
    </row>
    <row r="295" spans="1:11" ht="47.25" x14ac:dyDescent="0.25">
      <c r="A295" s="83"/>
      <c r="B295" s="85"/>
      <c r="C295" s="42" t="s">
        <v>22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6">
        <v>0</v>
      </c>
      <c r="J295" s="16">
        <v>0</v>
      </c>
      <c r="K295" s="16">
        <v>0</v>
      </c>
    </row>
    <row r="296" spans="1:11" ht="15.75" customHeight="1" x14ac:dyDescent="0.25">
      <c r="A296" s="83"/>
      <c r="B296" s="82" t="s">
        <v>87</v>
      </c>
      <c r="C296" s="42" t="s">
        <v>18</v>
      </c>
      <c r="D296" s="15">
        <f>D297+D298+D299+D300</f>
        <v>200</v>
      </c>
      <c r="E296" s="15">
        <f>E297+E298+E299+E300</f>
        <v>0</v>
      </c>
      <c r="F296" s="15">
        <f>F297+F298+F299+F300</f>
        <v>0</v>
      </c>
      <c r="G296" s="15">
        <f>G297+G298+G299+G300</f>
        <v>120</v>
      </c>
      <c r="H296" s="15">
        <f>H297+H298+H299+H300</f>
        <v>120</v>
      </c>
      <c r="I296" s="16">
        <f>G296/D296*100</f>
        <v>60</v>
      </c>
      <c r="J296" s="16">
        <v>0</v>
      </c>
      <c r="K296" s="16">
        <f>G296/D296*100</f>
        <v>60</v>
      </c>
    </row>
    <row r="297" spans="1:11" ht="31.5" x14ac:dyDescent="0.25">
      <c r="A297" s="83"/>
      <c r="B297" s="83"/>
      <c r="C297" s="42" t="s">
        <v>19</v>
      </c>
      <c r="D297" s="15">
        <f>D322</f>
        <v>0</v>
      </c>
      <c r="E297" s="15">
        <f>E322</f>
        <v>0</v>
      </c>
      <c r="F297" s="15">
        <f>F322</f>
        <v>0</v>
      </c>
      <c r="G297" s="15">
        <f>G322</f>
        <v>0</v>
      </c>
      <c r="H297" s="15">
        <f>H322</f>
        <v>0</v>
      </c>
      <c r="I297" s="16">
        <v>0</v>
      </c>
      <c r="J297" s="16">
        <v>0</v>
      </c>
      <c r="K297" s="16">
        <v>0</v>
      </c>
    </row>
    <row r="298" spans="1:11" ht="47.25" x14ac:dyDescent="0.25">
      <c r="A298" s="83"/>
      <c r="B298" s="83"/>
      <c r="C298" s="42" t="s">
        <v>34</v>
      </c>
      <c r="D298" s="15">
        <f t="shared" ref="D298:H300" si="21">D323</f>
        <v>0</v>
      </c>
      <c r="E298" s="15">
        <f t="shared" si="21"/>
        <v>0</v>
      </c>
      <c r="F298" s="15">
        <f t="shared" si="21"/>
        <v>0</v>
      </c>
      <c r="G298" s="15">
        <f t="shared" si="21"/>
        <v>0</v>
      </c>
      <c r="H298" s="15">
        <f t="shared" si="21"/>
        <v>0</v>
      </c>
      <c r="I298" s="16">
        <v>0</v>
      </c>
      <c r="J298" s="16">
        <v>0</v>
      </c>
      <c r="K298" s="16">
        <v>0</v>
      </c>
    </row>
    <row r="299" spans="1:11" ht="47.25" x14ac:dyDescent="0.25">
      <c r="A299" s="83"/>
      <c r="B299" s="83"/>
      <c r="C299" s="42" t="s">
        <v>21</v>
      </c>
      <c r="D299" s="15">
        <f t="shared" si="21"/>
        <v>0</v>
      </c>
      <c r="E299" s="15">
        <f t="shared" si="21"/>
        <v>0</v>
      </c>
      <c r="F299" s="15">
        <f t="shared" si="21"/>
        <v>0</v>
      </c>
      <c r="G299" s="15">
        <f t="shared" si="21"/>
        <v>0</v>
      </c>
      <c r="H299" s="15">
        <f t="shared" si="21"/>
        <v>0</v>
      </c>
      <c r="I299" s="16">
        <v>0</v>
      </c>
      <c r="J299" s="16">
        <v>0</v>
      </c>
      <c r="K299" s="16">
        <v>0</v>
      </c>
    </row>
    <row r="300" spans="1:11" ht="47.25" x14ac:dyDescent="0.25">
      <c r="A300" s="83"/>
      <c r="B300" s="84"/>
      <c r="C300" s="42" t="s">
        <v>22</v>
      </c>
      <c r="D300" s="15">
        <f t="shared" si="21"/>
        <v>200</v>
      </c>
      <c r="E300" s="15">
        <f t="shared" si="21"/>
        <v>0</v>
      </c>
      <c r="F300" s="15">
        <f t="shared" si="21"/>
        <v>0</v>
      </c>
      <c r="G300" s="15">
        <f t="shared" si="21"/>
        <v>120</v>
      </c>
      <c r="H300" s="15">
        <f t="shared" si="21"/>
        <v>120</v>
      </c>
      <c r="I300" s="16">
        <f>G300/D300*100</f>
        <v>60</v>
      </c>
      <c r="J300" s="16">
        <v>0</v>
      </c>
      <c r="K300" s="16">
        <v>0</v>
      </c>
    </row>
    <row r="301" spans="1:11" ht="15.75" customHeight="1" x14ac:dyDescent="0.25">
      <c r="A301" s="83"/>
      <c r="B301" s="82" t="s">
        <v>25</v>
      </c>
      <c r="C301" s="42" t="s">
        <v>18</v>
      </c>
      <c r="D301" s="15">
        <f>D302+D303+D304+D305</f>
        <v>0</v>
      </c>
      <c r="E301" s="15">
        <f>E302+E303+E304+E305</f>
        <v>0</v>
      </c>
      <c r="F301" s="15">
        <f>F302+F303+F304+F305</f>
        <v>0</v>
      </c>
      <c r="G301" s="15">
        <f>G302+G303+G304+G305</f>
        <v>0</v>
      </c>
      <c r="H301" s="15">
        <f>H302+H303+H304+H305</f>
        <v>0</v>
      </c>
      <c r="I301" s="16">
        <v>0</v>
      </c>
      <c r="J301" s="16">
        <v>0</v>
      </c>
      <c r="K301" s="16">
        <v>0</v>
      </c>
    </row>
    <row r="302" spans="1:11" ht="31.5" x14ac:dyDescent="0.25">
      <c r="A302" s="83"/>
      <c r="B302" s="83"/>
      <c r="C302" s="42" t="s">
        <v>19</v>
      </c>
      <c r="D302" s="15">
        <f>D307</f>
        <v>0</v>
      </c>
      <c r="E302" s="15">
        <f>E307</f>
        <v>0</v>
      </c>
      <c r="F302" s="15">
        <f>F307</f>
        <v>0</v>
      </c>
      <c r="G302" s="15">
        <f>G307</f>
        <v>0</v>
      </c>
      <c r="H302" s="15">
        <f>H307</f>
        <v>0</v>
      </c>
      <c r="I302" s="16">
        <v>0</v>
      </c>
      <c r="J302" s="16">
        <v>0</v>
      </c>
      <c r="K302" s="16">
        <v>0</v>
      </c>
    </row>
    <row r="303" spans="1:11" ht="47.25" x14ac:dyDescent="0.25">
      <c r="A303" s="83"/>
      <c r="B303" s="83"/>
      <c r="C303" s="42" t="s">
        <v>34</v>
      </c>
      <c r="D303" s="15">
        <f t="shared" ref="D303:H305" si="22">D308</f>
        <v>0</v>
      </c>
      <c r="E303" s="15">
        <f t="shared" si="22"/>
        <v>0</v>
      </c>
      <c r="F303" s="15">
        <f t="shared" si="22"/>
        <v>0</v>
      </c>
      <c r="G303" s="15">
        <f t="shared" si="22"/>
        <v>0</v>
      </c>
      <c r="H303" s="15">
        <f t="shared" si="22"/>
        <v>0</v>
      </c>
      <c r="I303" s="16">
        <v>0</v>
      </c>
      <c r="J303" s="16">
        <v>0</v>
      </c>
      <c r="K303" s="16">
        <v>0</v>
      </c>
    </row>
    <row r="304" spans="1:11" ht="47.25" x14ac:dyDescent="0.25">
      <c r="A304" s="83"/>
      <c r="B304" s="83"/>
      <c r="C304" s="42" t="s">
        <v>21</v>
      </c>
      <c r="D304" s="15">
        <f t="shared" si="22"/>
        <v>0</v>
      </c>
      <c r="E304" s="15">
        <f t="shared" si="22"/>
        <v>0</v>
      </c>
      <c r="F304" s="15">
        <f t="shared" si="22"/>
        <v>0</v>
      </c>
      <c r="G304" s="15">
        <f t="shared" si="22"/>
        <v>0</v>
      </c>
      <c r="H304" s="15">
        <f t="shared" si="22"/>
        <v>0</v>
      </c>
      <c r="I304" s="16">
        <v>0</v>
      </c>
      <c r="J304" s="16">
        <v>0</v>
      </c>
      <c r="K304" s="16">
        <v>0</v>
      </c>
    </row>
    <row r="305" spans="1:11" ht="47.25" x14ac:dyDescent="0.25">
      <c r="A305" s="84"/>
      <c r="B305" s="84"/>
      <c r="C305" s="42" t="s">
        <v>22</v>
      </c>
      <c r="D305" s="15">
        <f t="shared" si="22"/>
        <v>0</v>
      </c>
      <c r="E305" s="15">
        <f t="shared" si="22"/>
        <v>0</v>
      </c>
      <c r="F305" s="15">
        <f t="shared" si="22"/>
        <v>0</v>
      </c>
      <c r="G305" s="15">
        <f t="shared" si="22"/>
        <v>0</v>
      </c>
      <c r="H305" s="15">
        <f t="shared" si="22"/>
        <v>0</v>
      </c>
      <c r="I305" s="16">
        <v>0</v>
      </c>
      <c r="J305" s="16">
        <v>0</v>
      </c>
      <c r="K305" s="16">
        <v>0</v>
      </c>
    </row>
    <row r="306" spans="1:11" ht="15.75" customHeight="1" x14ac:dyDescent="0.25">
      <c r="A306" s="82" t="s">
        <v>88</v>
      </c>
      <c r="B306" s="82" t="s">
        <v>89</v>
      </c>
      <c r="C306" s="42" t="s">
        <v>18</v>
      </c>
      <c r="D306" s="15">
        <f>D307+D308+D309+D310</f>
        <v>0</v>
      </c>
      <c r="E306" s="15">
        <f>E307+E308+E309+E310</f>
        <v>0</v>
      </c>
      <c r="F306" s="15">
        <f>F307+F308+F309+F310</f>
        <v>0</v>
      </c>
      <c r="G306" s="15">
        <f>G307+G308+G309+G310</f>
        <v>0</v>
      </c>
      <c r="H306" s="15">
        <f>H307+H308+H309+H310</f>
        <v>0</v>
      </c>
      <c r="I306" s="16">
        <v>0</v>
      </c>
      <c r="J306" s="16">
        <v>0</v>
      </c>
      <c r="K306" s="16">
        <v>0</v>
      </c>
    </row>
    <row r="307" spans="1:11" ht="31.5" x14ac:dyDescent="0.25">
      <c r="A307" s="83"/>
      <c r="B307" s="83"/>
      <c r="C307" s="42" t="s">
        <v>19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6">
        <v>0</v>
      </c>
      <c r="J307" s="16">
        <v>0</v>
      </c>
      <c r="K307" s="16">
        <v>0</v>
      </c>
    </row>
    <row r="308" spans="1:11" ht="47.25" x14ac:dyDescent="0.25">
      <c r="A308" s="83"/>
      <c r="B308" s="83"/>
      <c r="C308" s="42" t="s">
        <v>34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6">
        <v>0</v>
      </c>
      <c r="J308" s="16">
        <v>0</v>
      </c>
      <c r="K308" s="16">
        <v>0</v>
      </c>
    </row>
    <row r="309" spans="1:11" ht="47.25" x14ac:dyDescent="0.25">
      <c r="A309" s="83"/>
      <c r="B309" s="83"/>
      <c r="C309" s="42" t="s">
        <v>21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6">
        <v>0</v>
      </c>
      <c r="J309" s="16">
        <v>0</v>
      </c>
      <c r="K309" s="16">
        <v>0</v>
      </c>
    </row>
    <row r="310" spans="1:11" ht="47.25" x14ac:dyDescent="0.25">
      <c r="A310" s="84"/>
      <c r="B310" s="84"/>
      <c r="C310" s="42" t="s">
        <v>22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6">
        <v>0</v>
      </c>
      <c r="J310" s="16">
        <v>0</v>
      </c>
      <c r="K310" s="16">
        <v>0</v>
      </c>
    </row>
    <row r="311" spans="1:11" ht="15.75" customHeight="1" x14ac:dyDescent="0.25">
      <c r="A311" s="82" t="s">
        <v>90</v>
      </c>
      <c r="B311" s="82" t="s">
        <v>26</v>
      </c>
      <c r="C311" s="42" t="s">
        <v>18</v>
      </c>
      <c r="D311" s="15">
        <f>D312+D313+D314+D315</f>
        <v>0</v>
      </c>
      <c r="E311" s="15">
        <f>E312+E313+E314+E315</f>
        <v>0</v>
      </c>
      <c r="F311" s="15">
        <f>F312+F313+F314+F315</f>
        <v>0</v>
      </c>
      <c r="G311" s="15">
        <f>G312+G313+G314+G315</f>
        <v>0</v>
      </c>
      <c r="H311" s="15">
        <f>H312+H313+H314+H315</f>
        <v>0</v>
      </c>
      <c r="I311" s="16">
        <v>0</v>
      </c>
      <c r="J311" s="16">
        <v>0</v>
      </c>
      <c r="K311" s="16">
        <v>0</v>
      </c>
    </row>
    <row r="312" spans="1:11" ht="31.5" x14ac:dyDescent="0.25">
      <c r="A312" s="83"/>
      <c r="B312" s="83"/>
      <c r="C312" s="42" t="s">
        <v>19</v>
      </c>
      <c r="D312" s="15">
        <v>0</v>
      </c>
      <c r="E312" s="15">
        <v>0</v>
      </c>
      <c r="F312" s="15">
        <f>79-79</f>
        <v>0</v>
      </c>
      <c r="G312" s="15">
        <f>79-79</f>
        <v>0</v>
      </c>
      <c r="H312" s="15">
        <f>79-79</f>
        <v>0</v>
      </c>
      <c r="I312" s="16">
        <v>0</v>
      </c>
      <c r="J312" s="16">
        <v>0</v>
      </c>
      <c r="K312" s="16">
        <v>0</v>
      </c>
    </row>
    <row r="313" spans="1:11" ht="47.25" x14ac:dyDescent="0.25">
      <c r="A313" s="83"/>
      <c r="B313" s="83"/>
      <c r="C313" s="42" t="s">
        <v>34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6">
        <v>0</v>
      </c>
      <c r="J313" s="16">
        <v>0</v>
      </c>
      <c r="K313" s="16">
        <v>0</v>
      </c>
    </row>
    <row r="314" spans="1:11" ht="47.25" x14ac:dyDescent="0.25">
      <c r="A314" s="83"/>
      <c r="B314" s="83"/>
      <c r="C314" s="42" t="s">
        <v>21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6">
        <v>0</v>
      </c>
      <c r="J314" s="16">
        <v>0</v>
      </c>
      <c r="K314" s="16">
        <v>0</v>
      </c>
    </row>
    <row r="315" spans="1:11" ht="47.25" x14ac:dyDescent="0.25">
      <c r="A315" s="84"/>
      <c r="B315" s="84"/>
      <c r="C315" s="42" t="s">
        <v>22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6">
        <v>0</v>
      </c>
      <c r="J315" s="16">
        <v>0</v>
      </c>
      <c r="K315" s="16">
        <v>0</v>
      </c>
    </row>
    <row r="316" spans="1:11" ht="15.75" customHeight="1" x14ac:dyDescent="0.25">
      <c r="A316" s="82" t="s">
        <v>91</v>
      </c>
      <c r="B316" s="82" t="s">
        <v>74</v>
      </c>
      <c r="C316" s="42" t="s">
        <v>18</v>
      </c>
      <c r="D316" s="15">
        <f>D317+D318+D319+D320</f>
        <v>0</v>
      </c>
      <c r="E316" s="15">
        <f>E317+E318+E319+E320</f>
        <v>0</v>
      </c>
      <c r="F316" s="15">
        <f>F317+F318+F319+F320</f>
        <v>0</v>
      </c>
      <c r="G316" s="15">
        <f>G317+G318+G319+G320</f>
        <v>0</v>
      </c>
      <c r="H316" s="15">
        <f>H317+H318+H319+H320</f>
        <v>0</v>
      </c>
      <c r="I316" s="16">
        <v>0</v>
      </c>
      <c r="J316" s="16">
        <v>0</v>
      </c>
      <c r="K316" s="16">
        <v>0</v>
      </c>
    </row>
    <row r="317" spans="1:11" ht="31.5" x14ac:dyDescent="0.25">
      <c r="A317" s="83"/>
      <c r="B317" s="83"/>
      <c r="C317" s="42" t="s">
        <v>19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6">
        <v>0</v>
      </c>
      <c r="J317" s="16">
        <v>0</v>
      </c>
      <c r="K317" s="16">
        <v>0</v>
      </c>
    </row>
    <row r="318" spans="1:11" ht="47.25" x14ac:dyDescent="0.25">
      <c r="A318" s="83"/>
      <c r="B318" s="83"/>
      <c r="C318" s="42" t="s">
        <v>34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6">
        <v>0</v>
      </c>
      <c r="J318" s="16">
        <v>0</v>
      </c>
      <c r="K318" s="16">
        <v>0</v>
      </c>
    </row>
    <row r="319" spans="1:11" ht="47.25" x14ac:dyDescent="0.25">
      <c r="A319" s="83"/>
      <c r="B319" s="83"/>
      <c r="C319" s="42" t="s">
        <v>21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6">
        <v>0</v>
      </c>
      <c r="J319" s="16">
        <v>0</v>
      </c>
      <c r="K319" s="16">
        <v>0</v>
      </c>
    </row>
    <row r="320" spans="1:11" ht="47.25" x14ac:dyDescent="0.25">
      <c r="A320" s="84"/>
      <c r="B320" s="84"/>
      <c r="C320" s="42" t="s">
        <v>22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6">
        <v>0</v>
      </c>
      <c r="J320" s="16">
        <v>0</v>
      </c>
      <c r="K320" s="16">
        <v>0</v>
      </c>
    </row>
    <row r="321" spans="1:11" ht="15.75" customHeight="1" x14ac:dyDescent="0.25">
      <c r="A321" s="82" t="s">
        <v>92</v>
      </c>
      <c r="B321" s="82" t="s">
        <v>93</v>
      </c>
      <c r="C321" s="42" t="s">
        <v>18</v>
      </c>
      <c r="D321" s="15">
        <f>D322+D323+D324+D325</f>
        <v>200</v>
      </c>
      <c r="E321" s="15">
        <f>E322+E323+E324+E325</f>
        <v>0</v>
      </c>
      <c r="F321" s="15">
        <f>F322+F323+F324+F325</f>
        <v>0</v>
      </c>
      <c r="G321" s="15">
        <f>G322+G323+G324+G325</f>
        <v>120</v>
      </c>
      <c r="H321" s="15">
        <f>H322+H323+H324+H325</f>
        <v>120</v>
      </c>
      <c r="I321" s="16">
        <f>G321/D321*100</f>
        <v>60</v>
      </c>
      <c r="J321" s="16">
        <v>0</v>
      </c>
      <c r="K321" s="16">
        <v>0</v>
      </c>
    </row>
    <row r="322" spans="1:11" ht="31.5" x14ac:dyDescent="0.25">
      <c r="A322" s="83"/>
      <c r="B322" s="83"/>
      <c r="C322" s="42" t="s">
        <v>19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6">
        <v>0</v>
      </c>
      <c r="J322" s="16">
        <v>0</v>
      </c>
      <c r="K322" s="16">
        <v>0</v>
      </c>
    </row>
    <row r="323" spans="1:11" ht="47.25" x14ac:dyDescent="0.25">
      <c r="A323" s="83"/>
      <c r="B323" s="83"/>
      <c r="C323" s="42" t="s">
        <v>34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6">
        <v>0</v>
      </c>
      <c r="J323" s="16">
        <v>0</v>
      </c>
      <c r="K323" s="16">
        <v>0</v>
      </c>
    </row>
    <row r="324" spans="1:11" ht="47.25" x14ac:dyDescent="0.25">
      <c r="A324" s="83"/>
      <c r="B324" s="83"/>
      <c r="C324" s="42" t="s">
        <v>21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6">
        <v>0</v>
      </c>
      <c r="J324" s="16">
        <v>0</v>
      </c>
      <c r="K324" s="16">
        <v>0</v>
      </c>
    </row>
    <row r="325" spans="1:11" ht="47.25" x14ac:dyDescent="0.25">
      <c r="A325" s="84"/>
      <c r="B325" s="84"/>
      <c r="C325" s="42" t="s">
        <v>22</v>
      </c>
      <c r="D325" s="15">
        <v>200</v>
      </c>
      <c r="E325" s="15">
        <v>0</v>
      </c>
      <c r="F325" s="15">
        <v>0</v>
      </c>
      <c r="G325" s="15">
        <v>120</v>
      </c>
      <c r="H325" s="15">
        <v>120</v>
      </c>
      <c r="I325" s="16">
        <f>G325/D325*100</f>
        <v>60</v>
      </c>
      <c r="J325" s="16">
        <v>0</v>
      </c>
      <c r="K325" s="16">
        <v>0</v>
      </c>
    </row>
    <row r="326" spans="1:11" ht="15.75" customHeight="1" x14ac:dyDescent="0.25">
      <c r="A326" s="82" t="s">
        <v>94</v>
      </c>
      <c r="B326" s="78" t="s">
        <v>95</v>
      </c>
      <c r="C326" s="42" t="s">
        <v>18</v>
      </c>
      <c r="D326" s="15">
        <f>D327+D328+D329+D330</f>
        <v>0</v>
      </c>
      <c r="E326" s="15">
        <f>E327+E328+E329+E330</f>
        <v>0</v>
      </c>
      <c r="F326" s="15">
        <f>F327+F328+F329+F330</f>
        <v>0</v>
      </c>
      <c r="G326" s="15">
        <f>G327+G328+G329+G330</f>
        <v>0</v>
      </c>
      <c r="H326" s="15">
        <f>H327+H328+H329+H330</f>
        <v>0</v>
      </c>
      <c r="I326" s="16">
        <v>0</v>
      </c>
      <c r="J326" s="16">
        <v>0</v>
      </c>
      <c r="K326" s="16">
        <v>0</v>
      </c>
    </row>
    <row r="327" spans="1:11" ht="31.5" x14ac:dyDescent="0.25">
      <c r="A327" s="83"/>
      <c r="B327" s="78"/>
      <c r="C327" s="42" t="s">
        <v>19</v>
      </c>
      <c r="D327" s="15">
        <f>D333+D338+D343</f>
        <v>0</v>
      </c>
      <c r="E327" s="15">
        <f>E333+E338+E343</f>
        <v>0</v>
      </c>
      <c r="F327" s="15">
        <f>F333+F338+F343</f>
        <v>0</v>
      </c>
      <c r="G327" s="15">
        <f>G333+G338+G343</f>
        <v>0</v>
      </c>
      <c r="H327" s="15">
        <f>H333+H338+H343</f>
        <v>0</v>
      </c>
      <c r="I327" s="16">
        <v>0</v>
      </c>
      <c r="J327" s="16">
        <v>0</v>
      </c>
      <c r="K327" s="16">
        <v>0</v>
      </c>
    </row>
    <row r="328" spans="1:11" ht="47.25" x14ac:dyDescent="0.25">
      <c r="A328" s="83"/>
      <c r="B328" s="78"/>
      <c r="C328" s="42" t="s">
        <v>34</v>
      </c>
      <c r="D328" s="15">
        <f t="shared" ref="D328:H330" si="23">D334+D339+D344</f>
        <v>0</v>
      </c>
      <c r="E328" s="15">
        <f t="shared" si="23"/>
        <v>0</v>
      </c>
      <c r="F328" s="15">
        <f t="shared" si="23"/>
        <v>0</v>
      </c>
      <c r="G328" s="15">
        <f t="shared" si="23"/>
        <v>0</v>
      </c>
      <c r="H328" s="15">
        <f t="shared" si="23"/>
        <v>0</v>
      </c>
      <c r="I328" s="16">
        <v>0</v>
      </c>
      <c r="J328" s="16">
        <v>0</v>
      </c>
      <c r="K328" s="16">
        <v>0</v>
      </c>
    </row>
    <row r="329" spans="1:11" ht="47.25" x14ac:dyDescent="0.25">
      <c r="A329" s="83"/>
      <c r="B329" s="78"/>
      <c r="C329" s="42" t="s">
        <v>21</v>
      </c>
      <c r="D329" s="15">
        <f t="shared" si="23"/>
        <v>0</v>
      </c>
      <c r="E329" s="15">
        <f t="shared" si="23"/>
        <v>0</v>
      </c>
      <c r="F329" s="15">
        <f t="shared" si="23"/>
        <v>0</v>
      </c>
      <c r="G329" s="15">
        <f t="shared" si="23"/>
        <v>0</v>
      </c>
      <c r="H329" s="15">
        <f t="shared" si="23"/>
        <v>0</v>
      </c>
      <c r="I329" s="16">
        <v>0</v>
      </c>
      <c r="J329" s="16">
        <v>0</v>
      </c>
      <c r="K329" s="16">
        <v>0</v>
      </c>
    </row>
    <row r="330" spans="1:11" ht="47.25" x14ac:dyDescent="0.25">
      <c r="A330" s="83"/>
      <c r="B330" s="78"/>
      <c r="C330" s="42" t="s">
        <v>22</v>
      </c>
      <c r="D330" s="15">
        <f t="shared" si="23"/>
        <v>0</v>
      </c>
      <c r="E330" s="15">
        <f t="shared" si="23"/>
        <v>0</v>
      </c>
      <c r="F330" s="15">
        <f t="shared" si="23"/>
        <v>0</v>
      </c>
      <c r="G330" s="15">
        <f t="shared" si="23"/>
        <v>0</v>
      </c>
      <c r="H330" s="15">
        <f t="shared" si="23"/>
        <v>0</v>
      </c>
      <c r="I330" s="16">
        <v>0</v>
      </c>
      <c r="J330" s="16">
        <v>0</v>
      </c>
      <c r="K330" s="16">
        <v>0</v>
      </c>
    </row>
    <row r="331" spans="1:11" ht="15.75" customHeight="1" x14ac:dyDescent="0.25">
      <c r="A331" s="83"/>
      <c r="B331" s="78" t="s">
        <v>23</v>
      </c>
      <c r="C331" s="78"/>
      <c r="D331" s="78"/>
      <c r="E331" s="78"/>
      <c r="F331" s="78"/>
      <c r="G331" s="11"/>
      <c r="H331" s="11"/>
      <c r="I331" s="13"/>
      <c r="J331" s="13"/>
      <c r="K331" s="13"/>
    </row>
    <row r="332" spans="1:11" ht="15.75" customHeight="1" x14ac:dyDescent="0.25">
      <c r="A332" s="83"/>
      <c r="B332" s="85" t="s">
        <v>26</v>
      </c>
      <c r="C332" s="42" t="s">
        <v>18</v>
      </c>
      <c r="D332" s="15">
        <f>D333+D334+D335+D336</f>
        <v>0</v>
      </c>
      <c r="E332" s="15">
        <f>E333+E334+E335+E336</f>
        <v>0</v>
      </c>
      <c r="F332" s="15">
        <f>F333+F334+F335+F336</f>
        <v>0</v>
      </c>
      <c r="G332" s="15">
        <f>G333+G334+G335+G336</f>
        <v>0</v>
      </c>
      <c r="H332" s="15">
        <f>H333+H334+H335+H336</f>
        <v>0</v>
      </c>
      <c r="I332" s="16">
        <v>0</v>
      </c>
      <c r="J332" s="16">
        <v>0</v>
      </c>
      <c r="K332" s="16">
        <v>0</v>
      </c>
    </row>
    <row r="333" spans="1:11" ht="31.5" x14ac:dyDescent="0.25">
      <c r="A333" s="83"/>
      <c r="B333" s="85"/>
      <c r="C333" s="42" t="s">
        <v>19</v>
      </c>
      <c r="D333" s="15">
        <f>D353</f>
        <v>0</v>
      </c>
      <c r="E333" s="15">
        <f>E353</f>
        <v>0</v>
      </c>
      <c r="F333" s="15">
        <f>F353</f>
        <v>0</v>
      </c>
      <c r="G333" s="15">
        <f>G353</f>
        <v>0</v>
      </c>
      <c r="H333" s="15">
        <f>H353</f>
        <v>0</v>
      </c>
      <c r="I333" s="16">
        <v>0</v>
      </c>
      <c r="J333" s="16">
        <v>0</v>
      </c>
      <c r="K333" s="16">
        <v>0</v>
      </c>
    </row>
    <row r="334" spans="1:11" ht="47.25" x14ac:dyDescent="0.25">
      <c r="A334" s="83"/>
      <c r="B334" s="85"/>
      <c r="C334" s="42" t="s">
        <v>34</v>
      </c>
      <c r="D334" s="15">
        <f t="shared" ref="D334:H336" si="24">D354</f>
        <v>0</v>
      </c>
      <c r="E334" s="15">
        <f t="shared" si="24"/>
        <v>0</v>
      </c>
      <c r="F334" s="15">
        <f t="shared" si="24"/>
        <v>0</v>
      </c>
      <c r="G334" s="15">
        <f t="shared" si="24"/>
        <v>0</v>
      </c>
      <c r="H334" s="15">
        <f t="shared" si="24"/>
        <v>0</v>
      </c>
      <c r="I334" s="16">
        <v>0</v>
      </c>
      <c r="J334" s="16">
        <v>0</v>
      </c>
      <c r="K334" s="16">
        <v>0</v>
      </c>
    </row>
    <row r="335" spans="1:11" ht="47.25" x14ac:dyDescent="0.25">
      <c r="A335" s="83"/>
      <c r="B335" s="85"/>
      <c r="C335" s="42" t="s">
        <v>21</v>
      </c>
      <c r="D335" s="15">
        <f t="shared" si="24"/>
        <v>0</v>
      </c>
      <c r="E335" s="15">
        <f t="shared" si="24"/>
        <v>0</v>
      </c>
      <c r="F335" s="15">
        <f t="shared" si="24"/>
        <v>0</v>
      </c>
      <c r="G335" s="15">
        <f t="shared" si="24"/>
        <v>0</v>
      </c>
      <c r="H335" s="15">
        <f t="shared" si="24"/>
        <v>0</v>
      </c>
      <c r="I335" s="16">
        <v>0</v>
      </c>
      <c r="J335" s="16">
        <v>0</v>
      </c>
      <c r="K335" s="16">
        <v>0</v>
      </c>
    </row>
    <row r="336" spans="1:11" ht="47.25" x14ac:dyDescent="0.25">
      <c r="A336" s="83"/>
      <c r="B336" s="85"/>
      <c r="C336" s="42" t="s">
        <v>22</v>
      </c>
      <c r="D336" s="15">
        <f t="shared" si="24"/>
        <v>0</v>
      </c>
      <c r="E336" s="15">
        <f t="shared" si="24"/>
        <v>0</v>
      </c>
      <c r="F336" s="15">
        <f t="shared" si="24"/>
        <v>0</v>
      </c>
      <c r="G336" s="15">
        <f t="shared" si="24"/>
        <v>0</v>
      </c>
      <c r="H336" s="15">
        <f t="shared" si="24"/>
        <v>0</v>
      </c>
      <c r="I336" s="16">
        <v>0</v>
      </c>
      <c r="J336" s="16">
        <v>0</v>
      </c>
      <c r="K336" s="16">
        <v>0</v>
      </c>
    </row>
    <row r="337" spans="1:11" ht="15.75" customHeight="1" x14ac:dyDescent="0.25">
      <c r="A337" s="83"/>
      <c r="B337" s="95" t="s">
        <v>25</v>
      </c>
      <c r="C337" s="42" t="s">
        <v>18</v>
      </c>
      <c r="D337" s="15">
        <f>D338+D339+D340+D341</f>
        <v>0</v>
      </c>
      <c r="E337" s="15">
        <f>E338+E339+E340+E341</f>
        <v>0</v>
      </c>
      <c r="F337" s="15">
        <f>F338+F339+F340+F341</f>
        <v>0</v>
      </c>
      <c r="G337" s="15">
        <f>G338+G339+G340+G341</f>
        <v>0</v>
      </c>
      <c r="H337" s="15">
        <f>H338+H339+H340+H341</f>
        <v>0</v>
      </c>
      <c r="I337" s="16">
        <v>0</v>
      </c>
      <c r="J337" s="16">
        <v>0</v>
      </c>
      <c r="K337" s="16">
        <v>0</v>
      </c>
    </row>
    <row r="338" spans="1:11" ht="31.5" x14ac:dyDescent="0.25">
      <c r="A338" s="83"/>
      <c r="B338" s="96"/>
      <c r="C338" s="42" t="s">
        <v>19</v>
      </c>
      <c r="D338" s="15">
        <f>D358</f>
        <v>0</v>
      </c>
      <c r="E338" s="15">
        <f>E358</f>
        <v>0</v>
      </c>
      <c r="F338" s="15">
        <f>F358</f>
        <v>0</v>
      </c>
      <c r="G338" s="15">
        <f>G358</f>
        <v>0</v>
      </c>
      <c r="H338" s="15">
        <f>H358</f>
        <v>0</v>
      </c>
      <c r="I338" s="16">
        <v>0</v>
      </c>
      <c r="J338" s="16">
        <v>0</v>
      </c>
      <c r="K338" s="16">
        <v>0</v>
      </c>
    </row>
    <row r="339" spans="1:11" ht="47.25" x14ac:dyDescent="0.25">
      <c r="A339" s="83"/>
      <c r="B339" s="96"/>
      <c r="C339" s="42" t="s">
        <v>34</v>
      </c>
      <c r="D339" s="15">
        <f t="shared" ref="D339:H341" si="25">D359</f>
        <v>0</v>
      </c>
      <c r="E339" s="15">
        <f t="shared" si="25"/>
        <v>0</v>
      </c>
      <c r="F339" s="15">
        <f t="shared" si="25"/>
        <v>0</v>
      </c>
      <c r="G339" s="15">
        <f t="shared" si="25"/>
        <v>0</v>
      </c>
      <c r="H339" s="15">
        <f t="shared" si="25"/>
        <v>0</v>
      </c>
      <c r="I339" s="16">
        <v>0</v>
      </c>
      <c r="J339" s="16">
        <v>0</v>
      </c>
      <c r="K339" s="16">
        <v>0</v>
      </c>
    </row>
    <row r="340" spans="1:11" ht="47.25" x14ac:dyDescent="0.25">
      <c r="A340" s="83"/>
      <c r="B340" s="96"/>
      <c r="C340" s="42" t="s">
        <v>21</v>
      </c>
      <c r="D340" s="15">
        <f t="shared" si="25"/>
        <v>0</v>
      </c>
      <c r="E340" s="15">
        <f t="shared" si="25"/>
        <v>0</v>
      </c>
      <c r="F340" s="15">
        <f t="shared" si="25"/>
        <v>0</v>
      </c>
      <c r="G340" s="15">
        <f t="shared" si="25"/>
        <v>0</v>
      </c>
      <c r="H340" s="15">
        <f t="shared" si="25"/>
        <v>0</v>
      </c>
      <c r="I340" s="16">
        <v>0</v>
      </c>
      <c r="J340" s="16">
        <v>0</v>
      </c>
      <c r="K340" s="16">
        <v>0</v>
      </c>
    </row>
    <row r="341" spans="1:11" ht="47.25" x14ac:dyDescent="0.25">
      <c r="A341" s="83"/>
      <c r="B341" s="97"/>
      <c r="C341" s="42" t="s">
        <v>22</v>
      </c>
      <c r="D341" s="15">
        <f t="shared" si="25"/>
        <v>0</v>
      </c>
      <c r="E341" s="15">
        <f t="shared" si="25"/>
        <v>0</v>
      </c>
      <c r="F341" s="15">
        <f t="shared" si="25"/>
        <v>0</v>
      </c>
      <c r="G341" s="15">
        <f t="shared" si="25"/>
        <v>0</v>
      </c>
      <c r="H341" s="15">
        <f t="shared" si="25"/>
        <v>0</v>
      </c>
      <c r="I341" s="16">
        <v>0</v>
      </c>
      <c r="J341" s="16">
        <v>0</v>
      </c>
      <c r="K341" s="16">
        <v>0</v>
      </c>
    </row>
    <row r="342" spans="1:11" ht="15.75" customHeight="1" x14ac:dyDescent="0.25">
      <c r="A342" s="83"/>
      <c r="B342" s="95" t="s">
        <v>74</v>
      </c>
      <c r="C342" s="42" t="s">
        <v>18</v>
      </c>
      <c r="D342" s="15">
        <f>D343+D344+D345+D346</f>
        <v>0</v>
      </c>
      <c r="E342" s="15">
        <f>E343+E344+E345+E346</f>
        <v>0</v>
      </c>
      <c r="F342" s="15">
        <f>F343+F344+F345+F346</f>
        <v>0</v>
      </c>
      <c r="G342" s="15">
        <f>G343+G344+G345+G346</f>
        <v>0</v>
      </c>
      <c r="H342" s="15">
        <f>H343+H344+H345+H346</f>
        <v>0</v>
      </c>
      <c r="I342" s="16">
        <v>0</v>
      </c>
      <c r="J342" s="16">
        <v>0</v>
      </c>
      <c r="K342" s="16">
        <v>0</v>
      </c>
    </row>
    <row r="343" spans="1:11" ht="31.5" x14ac:dyDescent="0.25">
      <c r="A343" s="83"/>
      <c r="B343" s="96"/>
      <c r="C343" s="42" t="s">
        <v>19</v>
      </c>
      <c r="D343" s="15">
        <f>D348</f>
        <v>0</v>
      </c>
      <c r="E343" s="15">
        <f>E348</f>
        <v>0</v>
      </c>
      <c r="F343" s="15">
        <f>F348</f>
        <v>0</v>
      </c>
      <c r="G343" s="15">
        <f>G348</f>
        <v>0</v>
      </c>
      <c r="H343" s="15">
        <f>H348</f>
        <v>0</v>
      </c>
      <c r="I343" s="16">
        <v>0</v>
      </c>
      <c r="J343" s="16">
        <v>0</v>
      </c>
      <c r="K343" s="16">
        <v>0</v>
      </c>
    </row>
    <row r="344" spans="1:11" ht="47.25" x14ac:dyDescent="0.25">
      <c r="A344" s="83"/>
      <c r="B344" s="96"/>
      <c r="C344" s="42" t="s">
        <v>34</v>
      </c>
      <c r="D344" s="15">
        <f t="shared" ref="D344:H346" si="26">D349</f>
        <v>0</v>
      </c>
      <c r="E344" s="15">
        <f t="shared" si="26"/>
        <v>0</v>
      </c>
      <c r="F344" s="15">
        <f t="shared" si="26"/>
        <v>0</v>
      </c>
      <c r="G344" s="15">
        <f t="shared" si="26"/>
        <v>0</v>
      </c>
      <c r="H344" s="15">
        <f t="shared" si="26"/>
        <v>0</v>
      </c>
      <c r="I344" s="16">
        <v>0</v>
      </c>
      <c r="J344" s="16">
        <v>0</v>
      </c>
      <c r="K344" s="16">
        <v>0</v>
      </c>
    </row>
    <row r="345" spans="1:11" ht="47.25" x14ac:dyDescent="0.25">
      <c r="A345" s="83"/>
      <c r="B345" s="96"/>
      <c r="C345" s="42" t="s">
        <v>21</v>
      </c>
      <c r="D345" s="15">
        <f t="shared" si="26"/>
        <v>0</v>
      </c>
      <c r="E345" s="15">
        <f t="shared" si="26"/>
        <v>0</v>
      </c>
      <c r="F345" s="15">
        <f t="shared" si="26"/>
        <v>0</v>
      </c>
      <c r="G345" s="15">
        <f t="shared" si="26"/>
        <v>0</v>
      </c>
      <c r="H345" s="15">
        <f t="shared" si="26"/>
        <v>0</v>
      </c>
      <c r="I345" s="16">
        <v>0</v>
      </c>
      <c r="J345" s="16">
        <v>0</v>
      </c>
      <c r="K345" s="16">
        <v>0</v>
      </c>
    </row>
    <row r="346" spans="1:11" ht="47.25" x14ac:dyDescent="0.25">
      <c r="A346" s="84"/>
      <c r="B346" s="97"/>
      <c r="C346" s="42" t="s">
        <v>22</v>
      </c>
      <c r="D346" s="15">
        <f t="shared" si="26"/>
        <v>0</v>
      </c>
      <c r="E346" s="15">
        <f t="shared" si="26"/>
        <v>0</v>
      </c>
      <c r="F346" s="15">
        <f t="shared" si="26"/>
        <v>0</v>
      </c>
      <c r="G346" s="15">
        <f t="shared" si="26"/>
        <v>0</v>
      </c>
      <c r="H346" s="15">
        <f t="shared" si="26"/>
        <v>0</v>
      </c>
      <c r="I346" s="16">
        <v>0</v>
      </c>
      <c r="J346" s="16">
        <v>0</v>
      </c>
      <c r="K346" s="16">
        <v>0</v>
      </c>
    </row>
    <row r="347" spans="1:11" ht="15.75" customHeight="1" x14ac:dyDescent="0.25">
      <c r="A347" s="82" t="s">
        <v>96</v>
      </c>
      <c r="B347" s="95" t="s">
        <v>74</v>
      </c>
      <c r="C347" s="42" t="s">
        <v>18</v>
      </c>
      <c r="D347" s="15">
        <f>D348+D349+D350+D351</f>
        <v>0</v>
      </c>
      <c r="E347" s="15">
        <f>E348+E349+E350+E351</f>
        <v>0</v>
      </c>
      <c r="F347" s="15">
        <f>F348+F349+F350+F351</f>
        <v>0</v>
      </c>
      <c r="G347" s="15">
        <f>G348+G349+G350+G351</f>
        <v>0</v>
      </c>
      <c r="H347" s="15">
        <f>H348+H349+H350+H351</f>
        <v>0</v>
      </c>
      <c r="I347" s="16">
        <v>0</v>
      </c>
      <c r="J347" s="16">
        <v>0</v>
      </c>
      <c r="K347" s="16">
        <v>0</v>
      </c>
    </row>
    <row r="348" spans="1:11" ht="31.5" x14ac:dyDescent="0.25">
      <c r="A348" s="83"/>
      <c r="B348" s="96"/>
      <c r="C348" s="42" t="s">
        <v>19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6">
        <v>0</v>
      </c>
      <c r="J348" s="16">
        <v>0</v>
      </c>
      <c r="K348" s="16">
        <v>0</v>
      </c>
    </row>
    <row r="349" spans="1:11" ht="47.25" x14ac:dyDescent="0.25">
      <c r="A349" s="83"/>
      <c r="B349" s="96"/>
      <c r="C349" s="42" t="s">
        <v>34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6">
        <v>0</v>
      </c>
      <c r="J349" s="16">
        <v>0</v>
      </c>
      <c r="K349" s="16">
        <v>0</v>
      </c>
    </row>
    <row r="350" spans="1:11" ht="47.25" x14ac:dyDescent="0.25">
      <c r="A350" s="83"/>
      <c r="B350" s="96"/>
      <c r="C350" s="42" t="s">
        <v>21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6">
        <v>0</v>
      </c>
      <c r="J350" s="16">
        <v>0</v>
      </c>
      <c r="K350" s="16">
        <v>0</v>
      </c>
    </row>
    <row r="351" spans="1:11" ht="47.25" x14ac:dyDescent="0.25">
      <c r="A351" s="84"/>
      <c r="B351" s="97"/>
      <c r="C351" s="42" t="s">
        <v>22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6">
        <v>0</v>
      </c>
      <c r="J351" s="16">
        <v>0</v>
      </c>
      <c r="K351" s="16">
        <v>0</v>
      </c>
    </row>
    <row r="352" spans="1:11" ht="15.75" customHeight="1" x14ac:dyDescent="0.25">
      <c r="A352" s="82" t="s">
        <v>97</v>
      </c>
      <c r="B352" s="85" t="s">
        <v>26</v>
      </c>
      <c r="C352" s="42" t="s">
        <v>18</v>
      </c>
      <c r="D352" s="15">
        <f>D353+D354+D355+D356</f>
        <v>0</v>
      </c>
      <c r="E352" s="15">
        <f>E353+E354+E355+E356</f>
        <v>0</v>
      </c>
      <c r="F352" s="15">
        <f>F353+F354+F355+F356</f>
        <v>0</v>
      </c>
      <c r="G352" s="15">
        <f>G353+G354+G355+G356</f>
        <v>0</v>
      </c>
      <c r="H352" s="15">
        <f>H353+H354+H355+H356</f>
        <v>0</v>
      </c>
      <c r="I352" s="16">
        <v>0</v>
      </c>
      <c r="J352" s="16">
        <v>0</v>
      </c>
      <c r="K352" s="16">
        <v>0</v>
      </c>
    </row>
    <row r="353" spans="1:11" ht="31.5" x14ac:dyDescent="0.25">
      <c r="A353" s="83"/>
      <c r="B353" s="85"/>
      <c r="C353" s="42" t="s">
        <v>19</v>
      </c>
      <c r="D353" s="15">
        <v>0</v>
      </c>
      <c r="E353" s="15">
        <v>0</v>
      </c>
      <c r="F353" s="15">
        <f>164-164</f>
        <v>0</v>
      </c>
      <c r="G353" s="15">
        <f>164-164</f>
        <v>0</v>
      </c>
      <c r="H353" s="15">
        <f>164-164</f>
        <v>0</v>
      </c>
      <c r="I353" s="16">
        <v>0</v>
      </c>
      <c r="J353" s="16">
        <v>0</v>
      </c>
      <c r="K353" s="16">
        <v>0</v>
      </c>
    </row>
    <row r="354" spans="1:11" ht="47.25" x14ac:dyDescent="0.25">
      <c r="A354" s="83"/>
      <c r="B354" s="85"/>
      <c r="C354" s="42" t="s">
        <v>34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6">
        <v>0</v>
      </c>
      <c r="J354" s="16">
        <v>0</v>
      </c>
      <c r="K354" s="16">
        <v>0</v>
      </c>
    </row>
    <row r="355" spans="1:11" ht="47.25" x14ac:dyDescent="0.25">
      <c r="A355" s="83"/>
      <c r="B355" s="85"/>
      <c r="C355" s="42" t="s">
        <v>21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6">
        <v>0</v>
      </c>
      <c r="J355" s="16">
        <v>0</v>
      </c>
      <c r="K355" s="16">
        <v>0</v>
      </c>
    </row>
    <row r="356" spans="1:11" ht="47.25" x14ac:dyDescent="0.25">
      <c r="A356" s="84"/>
      <c r="B356" s="85"/>
      <c r="C356" s="42" t="s">
        <v>22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6">
        <v>0</v>
      </c>
      <c r="J356" s="16">
        <v>0</v>
      </c>
      <c r="K356" s="16">
        <v>0</v>
      </c>
    </row>
    <row r="357" spans="1:11" ht="15.75" customHeight="1" x14ac:dyDescent="0.25">
      <c r="A357" s="82" t="s">
        <v>98</v>
      </c>
      <c r="B357" s="95" t="s">
        <v>25</v>
      </c>
      <c r="C357" s="42" t="s">
        <v>18</v>
      </c>
      <c r="D357" s="15">
        <f>D358+D359+D360+D361</f>
        <v>0</v>
      </c>
      <c r="E357" s="15">
        <f>E358+E359+E360+E361</f>
        <v>0</v>
      </c>
      <c r="F357" s="15">
        <f>F358+F359+F360+F361</f>
        <v>0</v>
      </c>
      <c r="G357" s="15">
        <f>G358+G359+G360+G361</f>
        <v>0</v>
      </c>
      <c r="H357" s="15">
        <f>H358+H359+H360+H361</f>
        <v>0</v>
      </c>
      <c r="I357" s="16">
        <v>0</v>
      </c>
      <c r="J357" s="16">
        <v>0</v>
      </c>
      <c r="K357" s="16">
        <v>0</v>
      </c>
    </row>
    <row r="358" spans="1:11" ht="31.5" x14ac:dyDescent="0.25">
      <c r="A358" s="83"/>
      <c r="B358" s="96"/>
      <c r="C358" s="42" t="s">
        <v>19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6">
        <v>0</v>
      </c>
      <c r="J358" s="16">
        <v>0</v>
      </c>
      <c r="K358" s="16">
        <v>0</v>
      </c>
    </row>
    <row r="359" spans="1:11" ht="47.25" x14ac:dyDescent="0.25">
      <c r="A359" s="83"/>
      <c r="B359" s="96"/>
      <c r="C359" s="42" t="s">
        <v>34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6">
        <v>0</v>
      </c>
      <c r="J359" s="16">
        <v>0</v>
      </c>
      <c r="K359" s="16">
        <v>0</v>
      </c>
    </row>
    <row r="360" spans="1:11" ht="47.25" x14ac:dyDescent="0.25">
      <c r="A360" s="83"/>
      <c r="B360" s="96"/>
      <c r="C360" s="42" t="s">
        <v>21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6">
        <v>0</v>
      </c>
      <c r="J360" s="16">
        <v>0</v>
      </c>
      <c r="K360" s="16">
        <v>0</v>
      </c>
    </row>
    <row r="361" spans="1:11" ht="47.25" x14ac:dyDescent="0.25">
      <c r="A361" s="84"/>
      <c r="B361" s="97"/>
      <c r="C361" s="42" t="s">
        <v>22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6">
        <v>0</v>
      </c>
      <c r="J361" s="16">
        <v>0</v>
      </c>
      <c r="K361" s="16">
        <v>0</v>
      </c>
    </row>
    <row r="362" spans="1:11" ht="15.75" customHeight="1" x14ac:dyDescent="0.25">
      <c r="A362" s="82" t="s">
        <v>99</v>
      </c>
      <c r="B362" s="95" t="s">
        <v>100</v>
      </c>
      <c r="C362" s="42" t="s">
        <v>18</v>
      </c>
      <c r="D362" s="15">
        <f>D363+D364+D365+D366</f>
        <v>542.5</v>
      </c>
      <c r="E362" s="15">
        <f>E363+E364+E365+E366</f>
        <v>542.5</v>
      </c>
      <c r="F362" s="15">
        <f>F363+F364+F365+F366</f>
        <v>542.5</v>
      </c>
      <c r="G362" s="15">
        <f>G363+G364+G365+G366</f>
        <v>540</v>
      </c>
      <c r="H362" s="15">
        <f>H363+H364+H365+H366</f>
        <v>540</v>
      </c>
      <c r="I362" s="16">
        <v>0</v>
      </c>
      <c r="J362" s="16">
        <f t="shared" ref="I362:J400" si="27">G362/E362*100</f>
        <v>99.539170506912441</v>
      </c>
      <c r="K362" s="16">
        <f t="shared" ref="K362:K369" si="28">G362/F362*100</f>
        <v>99.539170506912441</v>
      </c>
    </row>
    <row r="363" spans="1:11" ht="31.5" x14ac:dyDescent="0.25">
      <c r="A363" s="83"/>
      <c r="B363" s="96"/>
      <c r="C363" s="42" t="s">
        <v>19</v>
      </c>
      <c r="D363" s="15">
        <f>D369+D374+D379+D384</f>
        <v>542.5</v>
      </c>
      <c r="E363" s="15">
        <f>E369+E374+E379+E384</f>
        <v>542.5</v>
      </c>
      <c r="F363" s="15">
        <f>F369+F374+F379+F384</f>
        <v>542.5</v>
      </c>
      <c r="G363" s="15">
        <f>G369+G374+G379+G384</f>
        <v>540</v>
      </c>
      <c r="H363" s="15">
        <f>H369+H374+H379+H384</f>
        <v>540</v>
      </c>
      <c r="I363" s="16">
        <v>0</v>
      </c>
      <c r="J363" s="16">
        <f t="shared" si="27"/>
        <v>99.539170506912441</v>
      </c>
      <c r="K363" s="16">
        <f t="shared" si="28"/>
        <v>99.539170506912441</v>
      </c>
    </row>
    <row r="364" spans="1:11" ht="47.25" x14ac:dyDescent="0.25">
      <c r="A364" s="83"/>
      <c r="B364" s="96"/>
      <c r="C364" s="42" t="s">
        <v>34</v>
      </c>
      <c r="D364" s="15">
        <f t="shared" ref="D364:H366" si="29">D370+D375+D380+D385</f>
        <v>0</v>
      </c>
      <c r="E364" s="15">
        <f t="shared" si="29"/>
        <v>0</v>
      </c>
      <c r="F364" s="15">
        <f t="shared" si="29"/>
        <v>0</v>
      </c>
      <c r="G364" s="15">
        <f t="shared" si="29"/>
        <v>0</v>
      </c>
      <c r="H364" s="15">
        <f t="shared" si="29"/>
        <v>0</v>
      </c>
      <c r="I364" s="16">
        <v>0</v>
      </c>
      <c r="J364" s="16" t="e">
        <f t="shared" si="27"/>
        <v>#DIV/0!</v>
      </c>
      <c r="K364" s="16">
        <v>0</v>
      </c>
    </row>
    <row r="365" spans="1:11" ht="47.25" x14ac:dyDescent="0.25">
      <c r="A365" s="83"/>
      <c r="B365" s="96"/>
      <c r="C365" s="42" t="s">
        <v>21</v>
      </c>
      <c r="D365" s="15">
        <f t="shared" si="29"/>
        <v>0</v>
      </c>
      <c r="E365" s="15">
        <f t="shared" si="29"/>
        <v>0</v>
      </c>
      <c r="F365" s="15">
        <f t="shared" si="29"/>
        <v>0</v>
      </c>
      <c r="G365" s="15">
        <f t="shared" si="29"/>
        <v>0</v>
      </c>
      <c r="H365" s="15">
        <f t="shared" si="29"/>
        <v>0</v>
      </c>
      <c r="I365" s="16">
        <v>0</v>
      </c>
      <c r="J365" s="16">
        <v>0</v>
      </c>
      <c r="K365" s="16">
        <v>0</v>
      </c>
    </row>
    <row r="366" spans="1:11" ht="47.25" x14ac:dyDescent="0.25">
      <c r="A366" s="83"/>
      <c r="B366" s="97"/>
      <c r="C366" s="42" t="s">
        <v>22</v>
      </c>
      <c r="D366" s="15">
        <f t="shared" si="29"/>
        <v>0</v>
      </c>
      <c r="E366" s="15">
        <f t="shared" si="29"/>
        <v>0</v>
      </c>
      <c r="F366" s="15">
        <f t="shared" si="29"/>
        <v>0</v>
      </c>
      <c r="G366" s="15">
        <f t="shared" si="29"/>
        <v>0</v>
      </c>
      <c r="H366" s="15">
        <f t="shared" si="29"/>
        <v>0</v>
      </c>
      <c r="I366" s="16">
        <v>0</v>
      </c>
      <c r="J366" s="16">
        <v>0</v>
      </c>
      <c r="K366" s="16">
        <v>0</v>
      </c>
    </row>
    <row r="367" spans="1:11" ht="15.75" customHeight="1" x14ac:dyDescent="0.25">
      <c r="A367" s="83"/>
      <c r="B367" s="98" t="s">
        <v>23</v>
      </c>
      <c r="C367" s="99"/>
      <c r="D367" s="99"/>
      <c r="E367" s="99"/>
      <c r="F367" s="100"/>
      <c r="G367" s="11"/>
      <c r="H367" s="11"/>
      <c r="I367" s="13"/>
      <c r="J367" s="13"/>
      <c r="K367" s="13"/>
    </row>
    <row r="368" spans="1:11" ht="15.75" customHeight="1" x14ac:dyDescent="0.25">
      <c r="A368" s="83"/>
      <c r="B368" s="95" t="s">
        <v>101</v>
      </c>
      <c r="C368" s="42" t="s">
        <v>18</v>
      </c>
      <c r="D368" s="15">
        <f>D369+D370+D371+D372</f>
        <v>320</v>
      </c>
      <c r="E368" s="15">
        <f>E369+E370+E371+E372</f>
        <v>320</v>
      </c>
      <c r="F368" s="15">
        <f>F369+F370+F371+F372</f>
        <v>320</v>
      </c>
      <c r="G368" s="15">
        <f>G369+G370+G371+G372</f>
        <v>317.5</v>
      </c>
      <c r="H368" s="15">
        <f>H369+H370+H371+H372</f>
        <v>317.5</v>
      </c>
      <c r="I368" s="16">
        <f>G368/D368*100</f>
        <v>99.21875</v>
      </c>
      <c r="J368" s="16">
        <f t="shared" si="27"/>
        <v>99.21875</v>
      </c>
      <c r="K368" s="16">
        <f t="shared" si="28"/>
        <v>99.21875</v>
      </c>
    </row>
    <row r="369" spans="1:11" ht="31.5" x14ac:dyDescent="0.25">
      <c r="A369" s="83"/>
      <c r="B369" s="96"/>
      <c r="C369" s="42" t="s">
        <v>19</v>
      </c>
      <c r="D369" s="15">
        <f>D395</f>
        <v>320</v>
      </c>
      <c r="E369" s="15">
        <f>E395</f>
        <v>320</v>
      </c>
      <c r="F369" s="15">
        <f>F395</f>
        <v>320</v>
      </c>
      <c r="G369" s="15">
        <f>G395</f>
        <v>317.5</v>
      </c>
      <c r="H369" s="15">
        <f>H395</f>
        <v>317.5</v>
      </c>
      <c r="I369" s="16">
        <f>G369/D369*100</f>
        <v>99.21875</v>
      </c>
      <c r="J369" s="16">
        <f t="shared" si="27"/>
        <v>99.21875</v>
      </c>
      <c r="K369" s="16">
        <f t="shared" si="28"/>
        <v>99.21875</v>
      </c>
    </row>
    <row r="370" spans="1:11" ht="47.25" x14ac:dyDescent="0.25">
      <c r="A370" s="83"/>
      <c r="B370" s="96"/>
      <c r="C370" s="42" t="s">
        <v>34</v>
      </c>
      <c r="D370" s="15">
        <f t="shared" ref="D370:H372" si="30">D396</f>
        <v>0</v>
      </c>
      <c r="E370" s="15">
        <f t="shared" si="30"/>
        <v>0</v>
      </c>
      <c r="F370" s="15">
        <f t="shared" si="30"/>
        <v>0</v>
      </c>
      <c r="G370" s="15">
        <f t="shared" si="30"/>
        <v>0</v>
      </c>
      <c r="H370" s="15">
        <f t="shared" si="30"/>
        <v>0</v>
      </c>
      <c r="I370" s="16">
        <v>0</v>
      </c>
      <c r="J370" s="16">
        <v>0</v>
      </c>
      <c r="K370" s="16">
        <v>0</v>
      </c>
    </row>
    <row r="371" spans="1:11" ht="47.25" x14ac:dyDescent="0.25">
      <c r="A371" s="83"/>
      <c r="B371" s="96"/>
      <c r="C371" s="42" t="s">
        <v>21</v>
      </c>
      <c r="D371" s="15">
        <f t="shared" si="30"/>
        <v>0</v>
      </c>
      <c r="E371" s="15">
        <f t="shared" si="30"/>
        <v>0</v>
      </c>
      <c r="F371" s="15">
        <f t="shared" si="30"/>
        <v>0</v>
      </c>
      <c r="G371" s="15">
        <f t="shared" si="30"/>
        <v>0</v>
      </c>
      <c r="H371" s="15">
        <f t="shared" si="30"/>
        <v>0</v>
      </c>
      <c r="I371" s="16">
        <v>0</v>
      </c>
      <c r="J371" s="16">
        <v>0</v>
      </c>
      <c r="K371" s="16">
        <v>0</v>
      </c>
    </row>
    <row r="372" spans="1:11" ht="47.25" x14ac:dyDescent="0.25">
      <c r="A372" s="83"/>
      <c r="B372" s="97"/>
      <c r="C372" s="42" t="s">
        <v>22</v>
      </c>
      <c r="D372" s="15">
        <f t="shared" si="30"/>
        <v>0</v>
      </c>
      <c r="E372" s="15">
        <f t="shared" si="30"/>
        <v>0</v>
      </c>
      <c r="F372" s="15">
        <f t="shared" si="30"/>
        <v>0</v>
      </c>
      <c r="G372" s="15">
        <f t="shared" si="30"/>
        <v>0</v>
      </c>
      <c r="H372" s="15">
        <f t="shared" si="30"/>
        <v>0</v>
      </c>
      <c r="I372" s="16">
        <v>0</v>
      </c>
      <c r="J372" s="16">
        <v>0</v>
      </c>
      <c r="K372" s="16">
        <v>0</v>
      </c>
    </row>
    <row r="373" spans="1:11" ht="15.75" customHeight="1" x14ac:dyDescent="0.25">
      <c r="A373" s="83"/>
      <c r="B373" s="95" t="s">
        <v>25</v>
      </c>
      <c r="C373" s="42" t="s">
        <v>18</v>
      </c>
      <c r="D373" s="15">
        <f>D374+D375+D376+D377</f>
        <v>222.5</v>
      </c>
      <c r="E373" s="15">
        <f>E374+E375+E376+E377</f>
        <v>222.5</v>
      </c>
      <c r="F373" s="15">
        <f>F374+F375+F376+F377</f>
        <v>222.5</v>
      </c>
      <c r="G373" s="15">
        <f>G374+G375+G376+G377</f>
        <v>222.5</v>
      </c>
      <c r="H373" s="15">
        <f>H374+H375+H376+H377</f>
        <v>222.5</v>
      </c>
      <c r="I373" s="16">
        <v>0</v>
      </c>
      <c r="J373" s="16">
        <f t="shared" si="27"/>
        <v>100</v>
      </c>
      <c r="K373" s="16">
        <f t="shared" ref="K373:K400" si="31">G373/F373*100</f>
        <v>100</v>
      </c>
    </row>
    <row r="374" spans="1:11" ht="31.5" x14ac:dyDescent="0.25">
      <c r="A374" s="83"/>
      <c r="B374" s="96"/>
      <c r="C374" s="42" t="s">
        <v>19</v>
      </c>
      <c r="D374" s="15">
        <f>D400+D491+D512</f>
        <v>222.5</v>
      </c>
      <c r="E374" s="15">
        <f t="shared" ref="E374:H377" si="32">E400+E491+E512</f>
        <v>222.5</v>
      </c>
      <c r="F374" s="15">
        <f t="shared" si="32"/>
        <v>222.5</v>
      </c>
      <c r="G374" s="15">
        <f t="shared" si="32"/>
        <v>222.5</v>
      </c>
      <c r="H374" s="15">
        <f t="shared" si="32"/>
        <v>222.5</v>
      </c>
      <c r="I374" s="16">
        <v>0</v>
      </c>
      <c r="J374" s="16">
        <f t="shared" si="27"/>
        <v>100</v>
      </c>
      <c r="K374" s="16">
        <f t="shared" si="31"/>
        <v>100</v>
      </c>
    </row>
    <row r="375" spans="1:11" ht="47.25" x14ac:dyDescent="0.25">
      <c r="A375" s="83"/>
      <c r="B375" s="96"/>
      <c r="C375" s="42" t="s">
        <v>34</v>
      </c>
      <c r="D375" s="15">
        <f>D401+D492+D513</f>
        <v>0</v>
      </c>
      <c r="E375" s="15">
        <f t="shared" si="32"/>
        <v>0</v>
      </c>
      <c r="F375" s="15">
        <f t="shared" si="32"/>
        <v>0</v>
      </c>
      <c r="G375" s="15">
        <f t="shared" si="32"/>
        <v>0</v>
      </c>
      <c r="H375" s="15">
        <f t="shared" si="32"/>
        <v>0</v>
      </c>
      <c r="I375" s="16">
        <v>0</v>
      </c>
      <c r="J375" s="16">
        <v>0</v>
      </c>
      <c r="K375" s="16">
        <v>0</v>
      </c>
    </row>
    <row r="376" spans="1:11" ht="47.25" x14ac:dyDescent="0.25">
      <c r="A376" s="83"/>
      <c r="B376" s="96"/>
      <c r="C376" s="42" t="s">
        <v>21</v>
      </c>
      <c r="D376" s="15">
        <f>D402+D493+D514</f>
        <v>0</v>
      </c>
      <c r="E376" s="15">
        <f t="shared" si="32"/>
        <v>0</v>
      </c>
      <c r="F376" s="15">
        <f>F402+F493+F514</f>
        <v>0</v>
      </c>
      <c r="G376" s="15">
        <f t="shared" si="32"/>
        <v>0</v>
      </c>
      <c r="H376" s="15">
        <f t="shared" si="32"/>
        <v>0</v>
      </c>
      <c r="I376" s="16">
        <v>0</v>
      </c>
      <c r="J376" s="16">
        <v>0</v>
      </c>
      <c r="K376" s="16">
        <v>0</v>
      </c>
    </row>
    <row r="377" spans="1:11" ht="47.25" x14ac:dyDescent="0.25">
      <c r="A377" s="83"/>
      <c r="B377" s="97"/>
      <c r="C377" s="42" t="s">
        <v>22</v>
      </c>
      <c r="D377" s="15">
        <f>D403+D494+D515</f>
        <v>0</v>
      </c>
      <c r="E377" s="15">
        <f t="shared" si="32"/>
        <v>0</v>
      </c>
      <c r="F377" s="15">
        <f t="shared" si="32"/>
        <v>0</v>
      </c>
      <c r="G377" s="15">
        <f>G403+G494+G515</f>
        <v>0</v>
      </c>
      <c r="H377" s="15">
        <f t="shared" si="32"/>
        <v>0</v>
      </c>
      <c r="I377" s="16">
        <v>0</v>
      </c>
      <c r="J377" s="16">
        <v>0</v>
      </c>
      <c r="K377" s="16">
        <v>0</v>
      </c>
    </row>
    <row r="378" spans="1:11" ht="15.75" customHeight="1" x14ac:dyDescent="0.25">
      <c r="A378" s="83"/>
      <c r="B378" s="95" t="s">
        <v>26</v>
      </c>
      <c r="C378" s="42" t="s">
        <v>18</v>
      </c>
      <c r="D378" s="15">
        <f>D379+D380+D381+D382</f>
        <v>0</v>
      </c>
      <c r="E378" s="15">
        <f>E379+E380+E381+E382</f>
        <v>0</v>
      </c>
      <c r="F378" s="15">
        <f>F379+F380+F381+F382</f>
        <v>0</v>
      </c>
      <c r="G378" s="15">
        <f>G379+G380+G381+G382</f>
        <v>0</v>
      </c>
      <c r="H378" s="15">
        <f>H379+H380+H381+H382</f>
        <v>0</v>
      </c>
      <c r="I378" s="16">
        <v>0</v>
      </c>
      <c r="J378" s="16">
        <v>0</v>
      </c>
      <c r="K378" s="16">
        <v>0</v>
      </c>
    </row>
    <row r="379" spans="1:11" ht="31.5" x14ac:dyDescent="0.25">
      <c r="A379" s="83"/>
      <c r="B379" s="96"/>
      <c r="C379" s="42" t="s">
        <v>19</v>
      </c>
      <c r="D379" s="15">
        <f>D405</f>
        <v>0</v>
      </c>
      <c r="E379" s="15">
        <f>E405</f>
        <v>0</v>
      </c>
      <c r="F379" s="15">
        <f>F405</f>
        <v>0</v>
      </c>
      <c r="G379" s="15">
        <f>G405</f>
        <v>0</v>
      </c>
      <c r="H379" s="15">
        <f>H405</f>
        <v>0</v>
      </c>
      <c r="I379" s="16">
        <v>0</v>
      </c>
      <c r="J379" s="16">
        <v>0</v>
      </c>
      <c r="K379" s="16">
        <v>0</v>
      </c>
    </row>
    <row r="380" spans="1:11" ht="47.25" x14ac:dyDescent="0.25">
      <c r="A380" s="83"/>
      <c r="B380" s="96"/>
      <c r="C380" s="42" t="s">
        <v>34</v>
      </c>
      <c r="D380" s="15">
        <f t="shared" ref="D380:H382" si="33">D406</f>
        <v>0</v>
      </c>
      <c r="E380" s="15">
        <f t="shared" si="33"/>
        <v>0</v>
      </c>
      <c r="F380" s="15">
        <f t="shared" si="33"/>
        <v>0</v>
      </c>
      <c r="G380" s="15">
        <f t="shared" si="33"/>
        <v>0</v>
      </c>
      <c r="H380" s="15">
        <f t="shared" si="33"/>
        <v>0</v>
      </c>
      <c r="I380" s="16">
        <v>0</v>
      </c>
      <c r="J380" s="16">
        <v>0</v>
      </c>
      <c r="K380" s="16">
        <v>0</v>
      </c>
    </row>
    <row r="381" spans="1:11" ht="47.25" x14ac:dyDescent="0.25">
      <c r="A381" s="83"/>
      <c r="B381" s="96"/>
      <c r="C381" s="42" t="s">
        <v>21</v>
      </c>
      <c r="D381" s="15">
        <f t="shared" si="33"/>
        <v>0</v>
      </c>
      <c r="E381" s="15">
        <f t="shared" si="33"/>
        <v>0</v>
      </c>
      <c r="F381" s="15">
        <f t="shared" si="33"/>
        <v>0</v>
      </c>
      <c r="G381" s="15">
        <f t="shared" si="33"/>
        <v>0</v>
      </c>
      <c r="H381" s="15">
        <f t="shared" si="33"/>
        <v>0</v>
      </c>
      <c r="I381" s="16">
        <v>0</v>
      </c>
      <c r="J381" s="16">
        <v>0</v>
      </c>
      <c r="K381" s="16">
        <v>0</v>
      </c>
    </row>
    <row r="382" spans="1:11" ht="47.25" x14ac:dyDescent="0.25">
      <c r="A382" s="83"/>
      <c r="B382" s="97"/>
      <c r="C382" s="42" t="s">
        <v>22</v>
      </c>
      <c r="D382" s="15">
        <f t="shared" si="33"/>
        <v>0</v>
      </c>
      <c r="E382" s="15">
        <f t="shared" si="33"/>
        <v>0</v>
      </c>
      <c r="F382" s="15">
        <f t="shared" si="33"/>
        <v>0</v>
      </c>
      <c r="G382" s="15">
        <f t="shared" si="33"/>
        <v>0</v>
      </c>
      <c r="H382" s="15">
        <f t="shared" si="33"/>
        <v>0</v>
      </c>
      <c r="I382" s="16">
        <v>0</v>
      </c>
      <c r="J382" s="16">
        <v>0</v>
      </c>
      <c r="K382" s="16">
        <v>0</v>
      </c>
    </row>
    <row r="383" spans="1:11" ht="15.75" customHeight="1" x14ac:dyDescent="0.25">
      <c r="A383" s="83"/>
      <c r="B383" s="82" t="s">
        <v>37</v>
      </c>
      <c r="C383" s="42" t="s">
        <v>18</v>
      </c>
      <c r="D383" s="15">
        <f>D384+D385+D386+D387</f>
        <v>0</v>
      </c>
      <c r="E383" s="15">
        <f>E384+E385+E386+E387</f>
        <v>0</v>
      </c>
      <c r="F383" s="15">
        <f>F384+F385+F386+F387</f>
        <v>0</v>
      </c>
      <c r="G383" s="15">
        <f>G384+G385+G386+G387</f>
        <v>0</v>
      </c>
      <c r="H383" s="15">
        <f>H384+H385+H386+H387</f>
        <v>0</v>
      </c>
      <c r="I383" s="16">
        <v>0</v>
      </c>
      <c r="J383" s="16">
        <v>0</v>
      </c>
      <c r="K383" s="16">
        <v>0</v>
      </c>
    </row>
    <row r="384" spans="1:11" ht="31.5" x14ac:dyDescent="0.25">
      <c r="A384" s="83"/>
      <c r="B384" s="83"/>
      <c r="C384" s="42" t="s">
        <v>19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6">
        <v>0</v>
      </c>
      <c r="J384" s="16">
        <v>0</v>
      </c>
      <c r="K384" s="16">
        <v>0</v>
      </c>
    </row>
    <row r="385" spans="1:11" ht="47.25" x14ac:dyDescent="0.25">
      <c r="A385" s="83"/>
      <c r="B385" s="83"/>
      <c r="C385" s="42" t="s">
        <v>34</v>
      </c>
      <c r="D385" s="15">
        <f t="shared" ref="D385:H387" si="34">D416</f>
        <v>0</v>
      </c>
      <c r="E385" s="15">
        <f t="shared" si="34"/>
        <v>0</v>
      </c>
      <c r="F385" s="15">
        <f t="shared" si="34"/>
        <v>0</v>
      </c>
      <c r="G385" s="15">
        <f t="shared" si="34"/>
        <v>0</v>
      </c>
      <c r="H385" s="15">
        <f t="shared" si="34"/>
        <v>0</v>
      </c>
      <c r="I385" s="16">
        <v>0</v>
      </c>
      <c r="J385" s="16">
        <v>0</v>
      </c>
      <c r="K385" s="16">
        <v>0</v>
      </c>
    </row>
    <row r="386" spans="1:11" ht="47.25" x14ac:dyDescent="0.25">
      <c r="A386" s="83"/>
      <c r="B386" s="83"/>
      <c r="C386" s="42" t="s">
        <v>21</v>
      </c>
      <c r="D386" s="15">
        <f t="shared" si="34"/>
        <v>0</v>
      </c>
      <c r="E386" s="15">
        <f t="shared" si="34"/>
        <v>0</v>
      </c>
      <c r="F386" s="15">
        <f t="shared" si="34"/>
        <v>0</v>
      </c>
      <c r="G386" s="15">
        <f t="shared" si="34"/>
        <v>0</v>
      </c>
      <c r="H386" s="15">
        <f t="shared" si="34"/>
        <v>0</v>
      </c>
      <c r="I386" s="16">
        <v>0</v>
      </c>
      <c r="J386" s="16">
        <v>0</v>
      </c>
      <c r="K386" s="16">
        <v>0</v>
      </c>
    </row>
    <row r="387" spans="1:11" ht="47.25" x14ac:dyDescent="0.25">
      <c r="A387" s="84"/>
      <c r="B387" s="84"/>
      <c r="C387" s="42" t="s">
        <v>22</v>
      </c>
      <c r="D387" s="15">
        <f t="shared" si="34"/>
        <v>0</v>
      </c>
      <c r="E387" s="15">
        <f t="shared" si="34"/>
        <v>0</v>
      </c>
      <c r="F387" s="15">
        <f t="shared" si="34"/>
        <v>0</v>
      </c>
      <c r="G387" s="15">
        <f t="shared" si="34"/>
        <v>0</v>
      </c>
      <c r="H387" s="15">
        <f t="shared" si="34"/>
        <v>0</v>
      </c>
      <c r="I387" s="16">
        <v>0</v>
      </c>
      <c r="J387" s="16">
        <v>0</v>
      </c>
      <c r="K387" s="16">
        <v>0</v>
      </c>
    </row>
    <row r="388" spans="1:11" ht="15.75" customHeight="1" x14ac:dyDescent="0.25">
      <c r="A388" s="82" t="s">
        <v>102</v>
      </c>
      <c r="B388" s="93" t="s">
        <v>103</v>
      </c>
      <c r="C388" s="42" t="s">
        <v>18</v>
      </c>
      <c r="D388" s="15">
        <f>D389+D390+D391+D392</f>
        <v>542.5</v>
      </c>
      <c r="E388" s="15">
        <f>E389+E390+E391+E392</f>
        <v>542.5</v>
      </c>
      <c r="F388" s="15">
        <f>F389+F390+F391+F392</f>
        <v>542.5</v>
      </c>
      <c r="G388" s="15">
        <f>G389+G390+G391+G392</f>
        <v>540</v>
      </c>
      <c r="H388" s="15">
        <f>H389+H390+H391+H392</f>
        <v>540</v>
      </c>
      <c r="I388" s="16">
        <v>0</v>
      </c>
      <c r="J388" s="16">
        <f t="shared" si="27"/>
        <v>99.539170506912441</v>
      </c>
      <c r="K388" s="16">
        <f t="shared" si="31"/>
        <v>99.539170506912441</v>
      </c>
    </row>
    <row r="389" spans="1:11" ht="31.5" x14ac:dyDescent="0.25">
      <c r="A389" s="83"/>
      <c r="B389" s="93"/>
      <c r="C389" s="42" t="s">
        <v>19</v>
      </c>
      <c r="D389" s="15">
        <f>D395+D400+D405+D410</f>
        <v>542.5</v>
      </c>
      <c r="E389" s="15">
        <f>E395+E400+E405+E410</f>
        <v>542.5</v>
      </c>
      <c r="F389" s="15">
        <f>F395+F400+F405+F410</f>
        <v>542.5</v>
      </c>
      <c r="G389" s="15">
        <f>G395+G400+G405+G410</f>
        <v>540</v>
      </c>
      <c r="H389" s="15">
        <f>H395+H400+H405+H410</f>
        <v>540</v>
      </c>
      <c r="I389" s="16">
        <v>0</v>
      </c>
      <c r="J389" s="16">
        <f t="shared" si="27"/>
        <v>99.539170506912441</v>
      </c>
      <c r="K389" s="16">
        <f t="shared" si="31"/>
        <v>99.539170506912441</v>
      </c>
    </row>
    <row r="390" spans="1:11" ht="47.25" x14ac:dyDescent="0.25">
      <c r="A390" s="83"/>
      <c r="B390" s="93"/>
      <c r="C390" s="42" t="s">
        <v>34</v>
      </c>
      <c r="D390" s="15">
        <f t="shared" ref="D390:H392" si="35">D396+D401+D406+D411</f>
        <v>0</v>
      </c>
      <c r="E390" s="15">
        <f t="shared" si="35"/>
        <v>0</v>
      </c>
      <c r="F390" s="15">
        <f t="shared" si="35"/>
        <v>0</v>
      </c>
      <c r="G390" s="15">
        <f t="shared" si="35"/>
        <v>0</v>
      </c>
      <c r="H390" s="15">
        <f t="shared" si="35"/>
        <v>0</v>
      </c>
      <c r="I390" s="16">
        <v>0</v>
      </c>
      <c r="J390" s="16">
        <v>0</v>
      </c>
      <c r="K390" s="16">
        <v>0</v>
      </c>
    </row>
    <row r="391" spans="1:11" ht="47.25" x14ac:dyDescent="0.25">
      <c r="A391" s="83"/>
      <c r="B391" s="93"/>
      <c r="C391" s="42" t="s">
        <v>21</v>
      </c>
      <c r="D391" s="15">
        <f t="shared" si="35"/>
        <v>0</v>
      </c>
      <c r="E391" s="15">
        <f t="shared" si="35"/>
        <v>0</v>
      </c>
      <c r="F391" s="15">
        <f t="shared" si="35"/>
        <v>0</v>
      </c>
      <c r="G391" s="15">
        <f t="shared" si="35"/>
        <v>0</v>
      </c>
      <c r="H391" s="15">
        <f t="shared" si="35"/>
        <v>0</v>
      </c>
      <c r="I391" s="16">
        <v>0</v>
      </c>
      <c r="J391" s="16">
        <v>0</v>
      </c>
      <c r="K391" s="16">
        <v>0</v>
      </c>
    </row>
    <row r="392" spans="1:11" ht="47.25" x14ac:dyDescent="0.25">
      <c r="A392" s="83"/>
      <c r="B392" s="93"/>
      <c r="C392" s="42" t="s">
        <v>22</v>
      </c>
      <c r="D392" s="15">
        <f t="shared" si="35"/>
        <v>0</v>
      </c>
      <c r="E392" s="15">
        <f t="shared" si="35"/>
        <v>0</v>
      </c>
      <c r="F392" s="15">
        <f t="shared" si="35"/>
        <v>0</v>
      </c>
      <c r="G392" s="15">
        <f t="shared" si="35"/>
        <v>0</v>
      </c>
      <c r="H392" s="15">
        <f t="shared" si="35"/>
        <v>0</v>
      </c>
      <c r="I392" s="16">
        <v>0</v>
      </c>
      <c r="J392" s="16">
        <v>0</v>
      </c>
      <c r="K392" s="16">
        <v>0</v>
      </c>
    </row>
    <row r="393" spans="1:11" ht="15.75" customHeight="1" x14ac:dyDescent="0.25">
      <c r="A393" s="83"/>
      <c r="B393" s="78" t="s">
        <v>23</v>
      </c>
      <c r="C393" s="78"/>
      <c r="D393" s="78"/>
      <c r="E393" s="78"/>
      <c r="F393" s="78"/>
      <c r="G393" s="11"/>
      <c r="H393" s="11"/>
      <c r="I393" s="13"/>
      <c r="J393" s="13"/>
      <c r="K393" s="13"/>
    </row>
    <row r="394" spans="1:11" ht="15.75" customHeight="1" x14ac:dyDescent="0.25">
      <c r="A394" s="83"/>
      <c r="B394" s="93" t="s">
        <v>104</v>
      </c>
      <c r="C394" s="42" t="s">
        <v>18</v>
      </c>
      <c r="D394" s="15">
        <f>D395+D396+D397+D398</f>
        <v>320</v>
      </c>
      <c r="E394" s="15">
        <f>E395+E396+E397+E398</f>
        <v>320</v>
      </c>
      <c r="F394" s="15">
        <f>F395+F396+F397+F398</f>
        <v>320</v>
      </c>
      <c r="G394" s="15">
        <f>G395+G396+G397+G398</f>
        <v>317.5</v>
      </c>
      <c r="H394" s="15">
        <f>H395+H396+H397+H398</f>
        <v>317.5</v>
      </c>
      <c r="I394" s="16">
        <f t="shared" si="27"/>
        <v>100</v>
      </c>
      <c r="J394" s="16">
        <f t="shared" si="27"/>
        <v>99.21875</v>
      </c>
      <c r="K394" s="16">
        <f t="shared" si="31"/>
        <v>99.21875</v>
      </c>
    </row>
    <row r="395" spans="1:11" ht="31.5" x14ac:dyDescent="0.25">
      <c r="A395" s="83"/>
      <c r="B395" s="93"/>
      <c r="C395" s="42" t="s">
        <v>19</v>
      </c>
      <c r="D395" s="15">
        <f>D420+D425+D430+D435</f>
        <v>320</v>
      </c>
      <c r="E395" s="15">
        <f>E420+E425+E430+E435</f>
        <v>320</v>
      </c>
      <c r="F395" s="15">
        <f>F420+F425+F430+F435</f>
        <v>320</v>
      </c>
      <c r="G395" s="15">
        <f>G420+G425+G430+G435</f>
        <v>317.5</v>
      </c>
      <c r="H395" s="15">
        <f>H420+H425+H430+H435</f>
        <v>317.5</v>
      </c>
      <c r="I395" s="16">
        <f t="shared" si="27"/>
        <v>100</v>
      </c>
      <c r="J395" s="16">
        <f t="shared" si="27"/>
        <v>99.21875</v>
      </c>
      <c r="K395" s="16">
        <f t="shared" si="31"/>
        <v>99.21875</v>
      </c>
    </row>
    <row r="396" spans="1:11" ht="47.25" x14ac:dyDescent="0.25">
      <c r="A396" s="83"/>
      <c r="B396" s="93"/>
      <c r="C396" s="42" t="s">
        <v>34</v>
      </c>
      <c r="D396" s="15">
        <f t="shared" ref="D396:H398" si="36">D421+D426+D431+D436</f>
        <v>0</v>
      </c>
      <c r="E396" s="15">
        <f t="shared" si="36"/>
        <v>0</v>
      </c>
      <c r="F396" s="15">
        <f t="shared" si="36"/>
        <v>0</v>
      </c>
      <c r="G396" s="15">
        <f t="shared" si="36"/>
        <v>0</v>
      </c>
      <c r="H396" s="15">
        <f t="shared" si="36"/>
        <v>0</v>
      </c>
      <c r="I396" s="16">
        <v>0</v>
      </c>
      <c r="J396" s="16">
        <v>0</v>
      </c>
      <c r="K396" s="16">
        <v>0</v>
      </c>
    </row>
    <row r="397" spans="1:11" ht="47.25" x14ac:dyDescent="0.25">
      <c r="A397" s="83"/>
      <c r="B397" s="93"/>
      <c r="C397" s="42" t="s">
        <v>21</v>
      </c>
      <c r="D397" s="15">
        <f t="shared" si="36"/>
        <v>0</v>
      </c>
      <c r="E397" s="15">
        <f t="shared" si="36"/>
        <v>0</v>
      </c>
      <c r="F397" s="15">
        <f t="shared" si="36"/>
        <v>0</v>
      </c>
      <c r="G397" s="15">
        <f t="shared" si="36"/>
        <v>0</v>
      </c>
      <c r="H397" s="15">
        <f t="shared" si="36"/>
        <v>0</v>
      </c>
      <c r="I397" s="16">
        <v>0</v>
      </c>
      <c r="J397" s="16">
        <v>0</v>
      </c>
      <c r="K397" s="16">
        <v>0</v>
      </c>
    </row>
    <row r="398" spans="1:11" ht="47.25" x14ac:dyDescent="0.25">
      <c r="A398" s="83"/>
      <c r="B398" s="93"/>
      <c r="C398" s="42" t="s">
        <v>22</v>
      </c>
      <c r="D398" s="15">
        <f t="shared" si="36"/>
        <v>0</v>
      </c>
      <c r="E398" s="15">
        <f t="shared" si="36"/>
        <v>0</v>
      </c>
      <c r="F398" s="15">
        <f t="shared" si="36"/>
        <v>0</v>
      </c>
      <c r="G398" s="15">
        <f t="shared" si="36"/>
        <v>0</v>
      </c>
      <c r="H398" s="15">
        <f t="shared" si="36"/>
        <v>0</v>
      </c>
      <c r="I398" s="16">
        <v>0</v>
      </c>
      <c r="J398" s="16">
        <v>0</v>
      </c>
      <c r="K398" s="16">
        <v>0</v>
      </c>
    </row>
    <row r="399" spans="1:11" ht="15.75" customHeight="1" x14ac:dyDescent="0.25">
      <c r="A399" s="83"/>
      <c r="B399" s="85" t="s">
        <v>25</v>
      </c>
      <c r="C399" s="42" t="s">
        <v>18</v>
      </c>
      <c r="D399" s="15">
        <f>D400+D401+D402+D403</f>
        <v>222.5</v>
      </c>
      <c r="E399" s="15">
        <f>E400+E401+E402+E403</f>
        <v>222.5</v>
      </c>
      <c r="F399" s="15">
        <f>F400+F401+F402+F403</f>
        <v>222.5</v>
      </c>
      <c r="G399" s="15">
        <f>G400+G401+G402+G403</f>
        <v>222.5</v>
      </c>
      <c r="H399" s="15">
        <f>H400+H401+H402+H403</f>
        <v>222.5</v>
      </c>
      <c r="I399" s="16">
        <f t="shared" si="27"/>
        <v>100</v>
      </c>
      <c r="J399" s="16">
        <f t="shared" si="27"/>
        <v>100</v>
      </c>
      <c r="K399" s="16">
        <f t="shared" si="31"/>
        <v>100</v>
      </c>
    </row>
    <row r="400" spans="1:11" ht="31.5" x14ac:dyDescent="0.25">
      <c r="A400" s="83"/>
      <c r="B400" s="85"/>
      <c r="C400" s="42" t="s">
        <v>19</v>
      </c>
      <c r="D400" s="15">
        <f>D415+D440+D445+D450+D465+D470</f>
        <v>222.5</v>
      </c>
      <c r="E400" s="15">
        <f>E415+E440+E445+E450+E465+E470</f>
        <v>222.5</v>
      </c>
      <c r="F400" s="15">
        <f>F415+F440+F445+F450+F465+F470</f>
        <v>222.5</v>
      </c>
      <c r="G400" s="15">
        <f>G415+G440+G445+G450+G465+G470</f>
        <v>222.5</v>
      </c>
      <c r="H400" s="15">
        <f>H415+H440+H445+H450+H465+H470</f>
        <v>222.5</v>
      </c>
      <c r="I400" s="16">
        <f t="shared" si="27"/>
        <v>100</v>
      </c>
      <c r="J400" s="16">
        <f t="shared" si="27"/>
        <v>100</v>
      </c>
      <c r="K400" s="16">
        <f t="shared" si="31"/>
        <v>100</v>
      </c>
    </row>
    <row r="401" spans="1:11" ht="47.25" x14ac:dyDescent="0.25">
      <c r="A401" s="83"/>
      <c r="B401" s="85"/>
      <c r="C401" s="42" t="s">
        <v>34</v>
      </c>
      <c r="D401" s="15">
        <f t="shared" ref="D401:H403" si="37">D416+D441+D446+D451+D466+D471</f>
        <v>0</v>
      </c>
      <c r="E401" s="15">
        <f t="shared" si="37"/>
        <v>0</v>
      </c>
      <c r="F401" s="15">
        <f t="shared" si="37"/>
        <v>0</v>
      </c>
      <c r="G401" s="15">
        <f t="shared" si="37"/>
        <v>0</v>
      </c>
      <c r="H401" s="15">
        <f t="shared" si="37"/>
        <v>0</v>
      </c>
      <c r="I401" s="16">
        <v>0</v>
      </c>
      <c r="J401" s="16">
        <v>0</v>
      </c>
      <c r="K401" s="16">
        <v>0</v>
      </c>
    </row>
    <row r="402" spans="1:11" ht="47.25" x14ac:dyDescent="0.25">
      <c r="A402" s="83"/>
      <c r="B402" s="85"/>
      <c r="C402" s="42" t="s">
        <v>21</v>
      </c>
      <c r="D402" s="15">
        <f t="shared" si="37"/>
        <v>0</v>
      </c>
      <c r="E402" s="15">
        <f t="shared" si="37"/>
        <v>0</v>
      </c>
      <c r="F402" s="15">
        <f t="shared" si="37"/>
        <v>0</v>
      </c>
      <c r="G402" s="15">
        <f t="shared" si="37"/>
        <v>0</v>
      </c>
      <c r="H402" s="15">
        <f t="shared" si="37"/>
        <v>0</v>
      </c>
      <c r="I402" s="16">
        <v>0</v>
      </c>
      <c r="J402" s="16">
        <v>0</v>
      </c>
      <c r="K402" s="16">
        <v>0</v>
      </c>
    </row>
    <row r="403" spans="1:11" ht="47.25" x14ac:dyDescent="0.25">
      <c r="A403" s="83"/>
      <c r="B403" s="85"/>
      <c r="C403" s="42" t="s">
        <v>22</v>
      </c>
      <c r="D403" s="15">
        <f t="shared" si="37"/>
        <v>0</v>
      </c>
      <c r="E403" s="15">
        <f t="shared" si="37"/>
        <v>0</v>
      </c>
      <c r="F403" s="15">
        <f t="shared" si="37"/>
        <v>0</v>
      </c>
      <c r="G403" s="15">
        <f t="shared" si="37"/>
        <v>0</v>
      </c>
      <c r="H403" s="15">
        <f t="shared" si="37"/>
        <v>0</v>
      </c>
      <c r="I403" s="16">
        <v>0</v>
      </c>
      <c r="J403" s="16">
        <v>0</v>
      </c>
      <c r="K403" s="16">
        <v>0</v>
      </c>
    </row>
    <row r="404" spans="1:11" ht="15.75" customHeight="1" x14ac:dyDescent="0.25">
      <c r="A404" s="83"/>
      <c r="B404" s="78" t="s">
        <v>26</v>
      </c>
      <c r="C404" s="42" t="s">
        <v>18</v>
      </c>
      <c r="D404" s="15">
        <f>D405+D406+D407+D408</f>
        <v>0</v>
      </c>
      <c r="E404" s="15">
        <f>E405+E406+E407+E408</f>
        <v>0</v>
      </c>
      <c r="F404" s="15">
        <f>F405+F406+F407+F408</f>
        <v>0</v>
      </c>
      <c r="G404" s="15">
        <f>G405+G406+G407+G408</f>
        <v>0</v>
      </c>
      <c r="H404" s="15">
        <f>H405+H406+H407+H408</f>
        <v>0</v>
      </c>
      <c r="I404" s="16">
        <v>0</v>
      </c>
      <c r="J404" s="16">
        <v>0</v>
      </c>
      <c r="K404" s="16">
        <v>0</v>
      </c>
    </row>
    <row r="405" spans="1:11" ht="31.5" x14ac:dyDescent="0.25">
      <c r="A405" s="83"/>
      <c r="B405" s="78"/>
      <c r="C405" s="42" t="s">
        <v>19</v>
      </c>
      <c r="D405" s="15">
        <f>D455+D460</f>
        <v>0</v>
      </c>
      <c r="E405" s="15">
        <f>E455+E460</f>
        <v>0</v>
      </c>
      <c r="F405" s="15">
        <f>F455+F460</f>
        <v>0</v>
      </c>
      <c r="G405" s="15">
        <f>G455+G460</f>
        <v>0</v>
      </c>
      <c r="H405" s="15">
        <f>H455+H460</f>
        <v>0</v>
      </c>
      <c r="I405" s="16">
        <v>0</v>
      </c>
      <c r="J405" s="16">
        <v>0</v>
      </c>
      <c r="K405" s="16">
        <v>0</v>
      </c>
    </row>
    <row r="406" spans="1:11" ht="31.5" x14ac:dyDescent="0.25">
      <c r="A406" s="83"/>
      <c r="B406" s="78"/>
      <c r="C406" s="42" t="s">
        <v>20</v>
      </c>
      <c r="D406" s="15">
        <f t="shared" ref="D406:H408" si="38">D456+D461</f>
        <v>0</v>
      </c>
      <c r="E406" s="15">
        <f t="shared" si="38"/>
        <v>0</v>
      </c>
      <c r="F406" s="15">
        <f t="shared" si="38"/>
        <v>0</v>
      </c>
      <c r="G406" s="15">
        <f t="shared" si="38"/>
        <v>0</v>
      </c>
      <c r="H406" s="15">
        <f t="shared" si="38"/>
        <v>0</v>
      </c>
      <c r="I406" s="16">
        <v>0</v>
      </c>
      <c r="J406" s="16">
        <v>0</v>
      </c>
      <c r="K406" s="16">
        <v>0</v>
      </c>
    </row>
    <row r="407" spans="1:11" ht="31.5" x14ac:dyDescent="0.25">
      <c r="A407" s="83"/>
      <c r="B407" s="78"/>
      <c r="C407" s="42" t="s">
        <v>105</v>
      </c>
      <c r="D407" s="15">
        <f t="shared" si="38"/>
        <v>0</v>
      </c>
      <c r="E407" s="15">
        <f t="shared" si="38"/>
        <v>0</v>
      </c>
      <c r="F407" s="15">
        <f t="shared" si="38"/>
        <v>0</v>
      </c>
      <c r="G407" s="15">
        <f t="shared" si="38"/>
        <v>0</v>
      </c>
      <c r="H407" s="15">
        <f t="shared" si="38"/>
        <v>0</v>
      </c>
      <c r="I407" s="16">
        <v>0</v>
      </c>
      <c r="J407" s="16">
        <v>0</v>
      </c>
      <c r="K407" s="16">
        <v>0</v>
      </c>
    </row>
    <row r="408" spans="1:11" ht="47.25" x14ac:dyDescent="0.25">
      <c r="A408" s="83"/>
      <c r="B408" s="78"/>
      <c r="C408" s="42" t="s">
        <v>22</v>
      </c>
      <c r="D408" s="15">
        <f t="shared" si="38"/>
        <v>0</v>
      </c>
      <c r="E408" s="15">
        <f t="shared" si="38"/>
        <v>0</v>
      </c>
      <c r="F408" s="15">
        <f t="shared" si="38"/>
        <v>0</v>
      </c>
      <c r="G408" s="15">
        <f t="shared" si="38"/>
        <v>0</v>
      </c>
      <c r="H408" s="15">
        <f t="shared" si="38"/>
        <v>0</v>
      </c>
      <c r="I408" s="16">
        <v>0</v>
      </c>
      <c r="J408" s="16">
        <v>0</v>
      </c>
      <c r="K408" s="16">
        <v>0</v>
      </c>
    </row>
    <row r="409" spans="1:11" ht="15.75" customHeight="1" x14ac:dyDescent="0.25">
      <c r="A409" s="83"/>
      <c r="B409" s="82" t="s">
        <v>93</v>
      </c>
      <c r="C409" s="42" t="s">
        <v>18</v>
      </c>
      <c r="D409" s="15">
        <f>D410+D411+D412+D413</f>
        <v>0</v>
      </c>
      <c r="E409" s="15">
        <f>E410+E411+E412+E413</f>
        <v>0</v>
      </c>
      <c r="F409" s="15">
        <f>F410+F411+F412+F413</f>
        <v>0</v>
      </c>
      <c r="G409" s="15">
        <f>G410+G411+G412+G413</f>
        <v>0</v>
      </c>
      <c r="H409" s="15">
        <f>H410+H411+H412+H413</f>
        <v>0</v>
      </c>
      <c r="I409" s="16">
        <v>0</v>
      </c>
      <c r="J409" s="16">
        <v>0</v>
      </c>
      <c r="K409" s="16">
        <v>0</v>
      </c>
    </row>
    <row r="410" spans="1:11" ht="31.5" x14ac:dyDescent="0.25">
      <c r="A410" s="83"/>
      <c r="B410" s="83"/>
      <c r="C410" s="42" t="s">
        <v>19</v>
      </c>
      <c r="D410" s="15">
        <f>D475+D480</f>
        <v>0</v>
      </c>
      <c r="E410" s="15">
        <f>E475+E480</f>
        <v>0</v>
      </c>
      <c r="F410" s="15">
        <f>F475+F480</f>
        <v>0</v>
      </c>
      <c r="G410" s="15">
        <f>G475+G480</f>
        <v>0</v>
      </c>
      <c r="H410" s="15">
        <f>H475+H480</f>
        <v>0</v>
      </c>
      <c r="I410" s="16">
        <v>0</v>
      </c>
      <c r="J410" s="16">
        <v>0</v>
      </c>
      <c r="K410" s="16">
        <v>0</v>
      </c>
    </row>
    <row r="411" spans="1:11" ht="31.5" x14ac:dyDescent="0.25">
      <c r="A411" s="83"/>
      <c r="B411" s="83"/>
      <c r="C411" s="42" t="s">
        <v>20</v>
      </c>
      <c r="D411" s="15">
        <f t="shared" ref="D411:H413" si="39">D476+D481</f>
        <v>0</v>
      </c>
      <c r="E411" s="15">
        <f t="shared" si="39"/>
        <v>0</v>
      </c>
      <c r="F411" s="15">
        <f t="shared" si="39"/>
        <v>0</v>
      </c>
      <c r="G411" s="15">
        <f t="shared" si="39"/>
        <v>0</v>
      </c>
      <c r="H411" s="15">
        <f t="shared" si="39"/>
        <v>0</v>
      </c>
      <c r="I411" s="16">
        <v>0</v>
      </c>
      <c r="J411" s="16">
        <v>0</v>
      </c>
      <c r="K411" s="16">
        <v>0</v>
      </c>
    </row>
    <row r="412" spans="1:11" ht="31.5" x14ac:dyDescent="0.25">
      <c r="A412" s="83"/>
      <c r="B412" s="83"/>
      <c r="C412" s="42" t="s">
        <v>105</v>
      </c>
      <c r="D412" s="15">
        <f t="shared" si="39"/>
        <v>0</v>
      </c>
      <c r="E412" s="15">
        <f t="shared" si="39"/>
        <v>0</v>
      </c>
      <c r="F412" s="15">
        <f t="shared" si="39"/>
        <v>0</v>
      </c>
      <c r="G412" s="15">
        <f t="shared" si="39"/>
        <v>0</v>
      </c>
      <c r="H412" s="15">
        <f t="shared" si="39"/>
        <v>0</v>
      </c>
      <c r="I412" s="16">
        <v>0</v>
      </c>
      <c r="J412" s="16">
        <v>0</v>
      </c>
      <c r="K412" s="16">
        <v>0</v>
      </c>
    </row>
    <row r="413" spans="1:11" ht="47.25" x14ac:dyDescent="0.25">
      <c r="A413" s="84"/>
      <c r="B413" s="84"/>
      <c r="C413" s="42" t="s">
        <v>22</v>
      </c>
      <c r="D413" s="15">
        <f t="shared" si="39"/>
        <v>0</v>
      </c>
      <c r="E413" s="15">
        <f t="shared" si="39"/>
        <v>0</v>
      </c>
      <c r="F413" s="15">
        <f t="shared" si="39"/>
        <v>0</v>
      </c>
      <c r="G413" s="15">
        <f t="shared" si="39"/>
        <v>0</v>
      </c>
      <c r="H413" s="15">
        <f t="shared" si="39"/>
        <v>0</v>
      </c>
      <c r="I413" s="16">
        <v>0</v>
      </c>
      <c r="J413" s="16">
        <v>0</v>
      </c>
      <c r="K413" s="16">
        <v>0</v>
      </c>
    </row>
    <row r="414" spans="1:11" ht="15.75" customHeight="1" x14ac:dyDescent="0.25">
      <c r="A414" s="82" t="s">
        <v>106</v>
      </c>
      <c r="B414" s="85" t="s">
        <v>25</v>
      </c>
      <c r="C414" s="42" t="s">
        <v>18</v>
      </c>
      <c r="D414" s="15">
        <f>D415+D416+D417+D418</f>
        <v>0</v>
      </c>
      <c r="E414" s="15">
        <f>E415+E416+E417+E418</f>
        <v>0</v>
      </c>
      <c r="F414" s="15">
        <f>F415+F416+F417+F418</f>
        <v>0</v>
      </c>
      <c r="G414" s="15">
        <f>G415+G416+G417+G418</f>
        <v>0</v>
      </c>
      <c r="H414" s="15">
        <f>H415+H416+H417+H418</f>
        <v>0</v>
      </c>
      <c r="I414" s="16">
        <v>0</v>
      </c>
      <c r="J414" s="16">
        <v>0</v>
      </c>
      <c r="K414" s="16">
        <v>0</v>
      </c>
    </row>
    <row r="415" spans="1:11" ht="31.5" x14ac:dyDescent="0.25">
      <c r="A415" s="83"/>
      <c r="B415" s="85"/>
      <c r="C415" s="42" t="s">
        <v>19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6">
        <v>0</v>
      </c>
      <c r="J415" s="16">
        <v>0</v>
      </c>
      <c r="K415" s="16">
        <v>0</v>
      </c>
    </row>
    <row r="416" spans="1:11" ht="31.5" x14ac:dyDescent="0.25">
      <c r="A416" s="83"/>
      <c r="B416" s="85"/>
      <c r="C416" s="42" t="s">
        <v>20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6">
        <v>0</v>
      </c>
      <c r="J416" s="16">
        <v>0</v>
      </c>
      <c r="K416" s="16">
        <v>0</v>
      </c>
    </row>
    <row r="417" spans="1:11" ht="31.5" x14ac:dyDescent="0.25">
      <c r="A417" s="83"/>
      <c r="B417" s="85"/>
      <c r="C417" s="42" t="s">
        <v>105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6">
        <v>0</v>
      </c>
      <c r="J417" s="16">
        <v>0</v>
      </c>
      <c r="K417" s="16">
        <v>0</v>
      </c>
    </row>
    <row r="418" spans="1:11" ht="47.25" x14ac:dyDescent="0.25">
      <c r="A418" s="84"/>
      <c r="B418" s="85"/>
      <c r="C418" s="42" t="s">
        <v>22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6">
        <v>0</v>
      </c>
      <c r="J418" s="16">
        <v>0</v>
      </c>
      <c r="K418" s="16">
        <v>0</v>
      </c>
    </row>
    <row r="419" spans="1:11" ht="15.75" customHeight="1" x14ac:dyDescent="0.25">
      <c r="A419" s="82" t="s">
        <v>107</v>
      </c>
      <c r="B419" s="93" t="s">
        <v>104</v>
      </c>
      <c r="C419" s="42" t="s">
        <v>18</v>
      </c>
      <c r="D419" s="15">
        <f>D420+D421+D422+D423</f>
        <v>230</v>
      </c>
      <c r="E419" s="15">
        <f>E420+E421+E422+E423</f>
        <v>230</v>
      </c>
      <c r="F419" s="15">
        <f>F420+F421+F422+F423</f>
        <v>230</v>
      </c>
      <c r="G419" s="15">
        <f>G420+G421+G422+G423</f>
        <v>227.5</v>
      </c>
      <c r="H419" s="15">
        <f>H420+H421+H422+H423</f>
        <v>227.5</v>
      </c>
      <c r="I419" s="16">
        <f>G419/D419*100</f>
        <v>98.91304347826086</v>
      </c>
      <c r="J419" s="16">
        <f>G419/E419*100</f>
        <v>98.91304347826086</v>
      </c>
      <c r="K419" s="16">
        <f>G419/F419*100</f>
        <v>98.91304347826086</v>
      </c>
    </row>
    <row r="420" spans="1:11" ht="31.5" x14ac:dyDescent="0.25">
      <c r="A420" s="83"/>
      <c r="B420" s="93"/>
      <c r="C420" s="42" t="s">
        <v>19</v>
      </c>
      <c r="D420" s="15">
        <v>230</v>
      </c>
      <c r="E420" s="15">
        <v>230</v>
      </c>
      <c r="F420" s="15">
        <v>230</v>
      </c>
      <c r="G420" s="15">
        <v>227.5</v>
      </c>
      <c r="H420" s="15">
        <v>227.5</v>
      </c>
      <c r="I420" s="16">
        <f>G420/D420*100</f>
        <v>98.91304347826086</v>
      </c>
      <c r="J420" s="16">
        <f>G420/E420*100</f>
        <v>98.91304347826086</v>
      </c>
      <c r="K420" s="16">
        <f>G420/F420*100</f>
        <v>98.91304347826086</v>
      </c>
    </row>
    <row r="421" spans="1:11" ht="31.5" x14ac:dyDescent="0.25">
      <c r="A421" s="83"/>
      <c r="B421" s="93"/>
      <c r="C421" s="42" t="s">
        <v>20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6">
        <v>0</v>
      </c>
      <c r="J421" s="16">
        <v>0</v>
      </c>
      <c r="K421" s="16">
        <v>0</v>
      </c>
    </row>
    <row r="422" spans="1:11" ht="31.5" x14ac:dyDescent="0.25">
      <c r="A422" s="83"/>
      <c r="B422" s="93"/>
      <c r="C422" s="42" t="s">
        <v>105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6">
        <v>0</v>
      </c>
      <c r="J422" s="16">
        <v>0</v>
      </c>
      <c r="K422" s="16">
        <v>0</v>
      </c>
    </row>
    <row r="423" spans="1:11" ht="47.25" x14ac:dyDescent="0.25">
      <c r="A423" s="84"/>
      <c r="B423" s="93"/>
      <c r="C423" s="42" t="s">
        <v>22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6">
        <v>0</v>
      </c>
      <c r="J423" s="16">
        <v>0</v>
      </c>
      <c r="K423" s="16">
        <v>0</v>
      </c>
    </row>
    <row r="424" spans="1:11" ht="15.75" customHeight="1" x14ac:dyDescent="0.25">
      <c r="A424" s="82" t="s">
        <v>108</v>
      </c>
      <c r="B424" s="93" t="s">
        <v>104</v>
      </c>
      <c r="C424" s="42" t="s">
        <v>18</v>
      </c>
      <c r="D424" s="15">
        <f>D425+D426+D427+D428</f>
        <v>40</v>
      </c>
      <c r="E424" s="15">
        <f>E425+E426+E427+E428</f>
        <v>40</v>
      </c>
      <c r="F424" s="15">
        <f>F425+F426+F427+F428</f>
        <v>40</v>
      </c>
      <c r="G424" s="15">
        <f>G425+G426+G427+G428</f>
        <v>40</v>
      </c>
      <c r="H424" s="15">
        <f>H425+H426+H427+H428</f>
        <v>40</v>
      </c>
      <c r="I424" s="16">
        <f>G424/D424*100</f>
        <v>100</v>
      </c>
      <c r="J424" s="16">
        <f>G424/E424*100</f>
        <v>100</v>
      </c>
      <c r="K424" s="16">
        <f>G424/F424*100</f>
        <v>100</v>
      </c>
    </row>
    <row r="425" spans="1:11" ht="31.5" x14ac:dyDescent="0.25">
      <c r="A425" s="83"/>
      <c r="B425" s="93"/>
      <c r="C425" s="42" t="s">
        <v>19</v>
      </c>
      <c r="D425" s="15">
        <v>40</v>
      </c>
      <c r="E425" s="15">
        <v>40</v>
      </c>
      <c r="F425" s="15">
        <v>40</v>
      </c>
      <c r="G425" s="15">
        <v>40</v>
      </c>
      <c r="H425" s="15">
        <v>40</v>
      </c>
      <c r="I425" s="16">
        <f>G425/D425*100</f>
        <v>100</v>
      </c>
      <c r="J425" s="16">
        <f>G425/E425*100</f>
        <v>100</v>
      </c>
      <c r="K425" s="16">
        <f>G425/F425*100</f>
        <v>100</v>
      </c>
    </row>
    <row r="426" spans="1:11" ht="31.5" x14ac:dyDescent="0.25">
      <c r="A426" s="83"/>
      <c r="B426" s="93"/>
      <c r="C426" s="42" t="s">
        <v>20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6">
        <v>0</v>
      </c>
      <c r="J426" s="16">
        <v>0</v>
      </c>
      <c r="K426" s="16">
        <v>0</v>
      </c>
    </row>
    <row r="427" spans="1:11" ht="31.5" x14ac:dyDescent="0.25">
      <c r="A427" s="83"/>
      <c r="B427" s="93"/>
      <c r="C427" s="42" t="s">
        <v>105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6">
        <v>0</v>
      </c>
      <c r="J427" s="16">
        <v>0</v>
      </c>
      <c r="K427" s="16">
        <v>0</v>
      </c>
    </row>
    <row r="428" spans="1:11" ht="47.25" x14ac:dyDescent="0.25">
      <c r="A428" s="84"/>
      <c r="B428" s="93"/>
      <c r="C428" s="42" t="s">
        <v>22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6">
        <v>0</v>
      </c>
      <c r="J428" s="16">
        <v>0</v>
      </c>
      <c r="K428" s="16">
        <v>0</v>
      </c>
    </row>
    <row r="429" spans="1:11" ht="15.75" customHeight="1" x14ac:dyDescent="0.25">
      <c r="A429" s="82" t="s">
        <v>109</v>
      </c>
      <c r="B429" s="93" t="s">
        <v>104</v>
      </c>
      <c r="C429" s="42" t="s">
        <v>18</v>
      </c>
      <c r="D429" s="15">
        <f>D430+D431+D432+D433</f>
        <v>30</v>
      </c>
      <c r="E429" s="15">
        <f>E430+E431+E432+E433</f>
        <v>30</v>
      </c>
      <c r="F429" s="15">
        <f>F430+F431+F432+F433</f>
        <v>30</v>
      </c>
      <c r="G429" s="15">
        <f>G430+G431+G432+G433</f>
        <v>30</v>
      </c>
      <c r="H429" s="15">
        <f>H430+H431+H432+H433</f>
        <v>30</v>
      </c>
      <c r="I429" s="16">
        <v>0</v>
      </c>
      <c r="J429" s="16">
        <v>0</v>
      </c>
      <c r="K429" s="16">
        <v>0</v>
      </c>
    </row>
    <row r="430" spans="1:11" ht="31.5" x14ac:dyDescent="0.25">
      <c r="A430" s="83"/>
      <c r="B430" s="93"/>
      <c r="C430" s="42" t="s">
        <v>19</v>
      </c>
      <c r="D430" s="15">
        <v>30</v>
      </c>
      <c r="E430" s="15">
        <v>30</v>
      </c>
      <c r="F430" s="15">
        <v>30</v>
      </c>
      <c r="G430" s="15">
        <v>30</v>
      </c>
      <c r="H430" s="15">
        <v>30</v>
      </c>
      <c r="I430" s="16">
        <v>0</v>
      </c>
      <c r="J430" s="16">
        <v>0</v>
      </c>
      <c r="K430" s="16">
        <v>0</v>
      </c>
    </row>
    <row r="431" spans="1:11" ht="31.5" x14ac:dyDescent="0.25">
      <c r="A431" s="83"/>
      <c r="B431" s="93"/>
      <c r="C431" s="42" t="s">
        <v>20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6">
        <v>0</v>
      </c>
      <c r="J431" s="16">
        <v>0</v>
      </c>
      <c r="K431" s="16">
        <v>0</v>
      </c>
    </row>
    <row r="432" spans="1:11" ht="31.5" x14ac:dyDescent="0.25">
      <c r="A432" s="83"/>
      <c r="B432" s="93"/>
      <c r="C432" s="42" t="s">
        <v>105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6">
        <v>0</v>
      </c>
      <c r="J432" s="16">
        <v>0</v>
      </c>
      <c r="K432" s="16">
        <v>0</v>
      </c>
    </row>
    <row r="433" spans="1:11" ht="47.25" x14ac:dyDescent="0.25">
      <c r="A433" s="84"/>
      <c r="B433" s="93"/>
      <c r="C433" s="42" t="s">
        <v>22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6">
        <v>0</v>
      </c>
      <c r="J433" s="16">
        <v>0</v>
      </c>
      <c r="K433" s="16">
        <v>0</v>
      </c>
    </row>
    <row r="434" spans="1:11" ht="15.75" customHeight="1" x14ac:dyDescent="0.25">
      <c r="A434" s="82" t="s">
        <v>110</v>
      </c>
      <c r="B434" s="93" t="s">
        <v>104</v>
      </c>
      <c r="C434" s="42" t="s">
        <v>18</v>
      </c>
      <c r="D434" s="15">
        <f>D435+D436+D437+D438</f>
        <v>20</v>
      </c>
      <c r="E434" s="15">
        <f>E435+E436+E437+E438</f>
        <v>20</v>
      </c>
      <c r="F434" s="15">
        <f>F435+F436+F437+F438</f>
        <v>20</v>
      </c>
      <c r="G434" s="15">
        <f>G435+G436+G437+G438</f>
        <v>20</v>
      </c>
      <c r="H434" s="15">
        <f>H435+H436+H437+H438</f>
        <v>20</v>
      </c>
      <c r="I434" s="16">
        <f>G434/D434*100</f>
        <v>100</v>
      </c>
      <c r="J434" s="16">
        <f>G434/E434*100</f>
        <v>100</v>
      </c>
      <c r="K434" s="16">
        <f>G434/F434*100</f>
        <v>100</v>
      </c>
    </row>
    <row r="435" spans="1:11" ht="31.5" x14ac:dyDescent="0.25">
      <c r="A435" s="83"/>
      <c r="B435" s="93"/>
      <c r="C435" s="42" t="s">
        <v>19</v>
      </c>
      <c r="D435" s="15">
        <v>20</v>
      </c>
      <c r="E435" s="15">
        <v>20</v>
      </c>
      <c r="F435" s="15">
        <v>20</v>
      </c>
      <c r="G435" s="15">
        <v>20</v>
      </c>
      <c r="H435" s="15">
        <v>20</v>
      </c>
      <c r="I435" s="16">
        <f>G435/D435*100</f>
        <v>100</v>
      </c>
      <c r="J435" s="16">
        <f>G435/E435*100</f>
        <v>100</v>
      </c>
      <c r="K435" s="16">
        <f>G435/F435*100</f>
        <v>100</v>
      </c>
    </row>
    <row r="436" spans="1:11" ht="31.5" x14ac:dyDescent="0.25">
      <c r="A436" s="83"/>
      <c r="B436" s="93"/>
      <c r="C436" s="42" t="s">
        <v>20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6">
        <v>0</v>
      </c>
      <c r="J436" s="16">
        <v>0</v>
      </c>
      <c r="K436" s="16">
        <v>0</v>
      </c>
    </row>
    <row r="437" spans="1:11" ht="31.5" x14ac:dyDescent="0.25">
      <c r="A437" s="83"/>
      <c r="B437" s="93"/>
      <c r="C437" s="42" t="s">
        <v>105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6">
        <v>0</v>
      </c>
      <c r="J437" s="16">
        <v>0</v>
      </c>
      <c r="K437" s="16">
        <v>0</v>
      </c>
    </row>
    <row r="438" spans="1:11" ht="47.25" x14ac:dyDescent="0.25">
      <c r="A438" s="84"/>
      <c r="B438" s="93"/>
      <c r="C438" s="42" t="s">
        <v>22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6">
        <v>0</v>
      </c>
      <c r="J438" s="16">
        <v>0</v>
      </c>
      <c r="K438" s="16">
        <v>0</v>
      </c>
    </row>
    <row r="439" spans="1:11" ht="15.75" customHeight="1" x14ac:dyDescent="0.25">
      <c r="A439" s="82" t="s">
        <v>111</v>
      </c>
      <c r="B439" s="85" t="s">
        <v>25</v>
      </c>
      <c r="C439" s="42" t="s">
        <v>18</v>
      </c>
      <c r="D439" s="15">
        <f>D440+D441+D442+D443</f>
        <v>0</v>
      </c>
      <c r="E439" s="15">
        <f>E440+E441+E442+E443</f>
        <v>0</v>
      </c>
      <c r="F439" s="15">
        <f>F440+F441+F442+F443</f>
        <v>0</v>
      </c>
      <c r="G439" s="15">
        <f>G440+G441+G442+G443</f>
        <v>0</v>
      </c>
      <c r="H439" s="15">
        <f>H440+H441+H442+H443</f>
        <v>0</v>
      </c>
      <c r="I439" s="16">
        <v>0</v>
      </c>
      <c r="J439" s="16">
        <v>0</v>
      </c>
      <c r="K439" s="16">
        <v>0</v>
      </c>
    </row>
    <row r="440" spans="1:11" ht="31.5" x14ac:dyDescent="0.25">
      <c r="A440" s="83"/>
      <c r="B440" s="85"/>
      <c r="C440" s="42" t="s">
        <v>19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6">
        <v>0</v>
      </c>
      <c r="J440" s="16">
        <v>0</v>
      </c>
      <c r="K440" s="16">
        <v>0</v>
      </c>
    </row>
    <row r="441" spans="1:11" ht="31.5" x14ac:dyDescent="0.25">
      <c r="A441" s="83"/>
      <c r="B441" s="85"/>
      <c r="C441" s="42" t="s">
        <v>20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6">
        <v>0</v>
      </c>
      <c r="J441" s="16">
        <v>0</v>
      </c>
      <c r="K441" s="16">
        <v>0</v>
      </c>
    </row>
    <row r="442" spans="1:11" ht="31.5" x14ac:dyDescent="0.25">
      <c r="A442" s="83"/>
      <c r="B442" s="85"/>
      <c r="C442" s="42" t="s">
        <v>105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6">
        <v>0</v>
      </c>
      <c r="J442" s="16">
        <v>0</v>
      </c>
      <c r="K442" s="16">
        <v>0</v>
      </c>
    </row>
    <row r="443" spans="1:11" ht="47.25" x14ac:dyDescent="0.25">
      <c r="A443" s="84"/>
      <c r="B443" s="85"/>
      <c r="C443" s="42" t="s">
        <v>22</v>
      </c>
      <c r="D443" s="15">
        <v>0</v>
      </c>
      <c r="E443" s="15">
        <v>0</v>
      </c>
      <c r="F443" s="15">
        <v>0</v>
      </c>
      <c r="G443" s="15">
        <v>0</v>
      </c>
      <c r="H443" s="15">
        <v>0</v>
      </c>
      <c r="I443" s="16">
        <v>0</v>
      </c>
      <c r="J443" s="16">
        <v>0</v>
      </c>
      <c r="K443" s="16">
        <v>0</v>
      </c>
    </row>
    <row r="444" spans="1:11" ht="15.75" customHeight="1" x14ac:dyDescent="0.25">
      <c r="A444" s="82" t="s">
        <v>112</v>
      </c>
      <c r="B444" s="85" t="s">
        <v>25</v>
      </c>
      <c r="C444" s="42" t="s">
        <v>18</v>
      </c>
      <c r="D444" s="15">
        <f>D445+D446+D447+D448</f>
        <v>222.5</v>
      </c>
      <c r="E444" s="15">
        <f>E445+E446+E447+E448</f>
        <v>222.5</v>
      </c>
      <c r="F444" s="15">
        <f>F445+F446+F447+F448</f>
        <v>222.5</v>
      </c>
      <c r="G444" s="15">
        <f>G445+G446+G447+G448</f>
        <v>222.5</v>
      </c>
      <c r="H444" s="15">
        <f>H445+H446+H447+H448</f>
        <v>222.5</v>
      </c>
      <c r="I444" s="16">
        <f>G444/D444*100</f>
        <v>100</v>
      </c>
      <c r="J444" s="16">
        <f>G444/E444*100</f>
        <v>100</v>
      </c>
      <c r="K444" s="16">
        <f>G444/F444*100</f>
        <v>100</v>
      </c>
    </row>
    <row r="445" spans="1:11" ht="31.5" x14ac:dyDescent="0.25">
      <c r="A445" s="83"/>
      <c r="B445" s="85"/>
      <c r="C445" s="42" t="s">
        <v>19</v>
      </c>
      <c r="D445" s="15">
        <v>222.5</v>
      </c>
      <c r="E445" s="15">
        <v>222.5</v>
      </c>
      <c r="F445" s="15">
        <v>222.5</v>
      </c>
      <c r="G445" s="15">
        <v>222.5</v>
      </c>
      <c r="H445" s="15">
        <v>222.5</v>
      </c>
      <c r="I445" s="16">
        <f>G445/D445*100</f>
        <v>100</v>
      </c>
      <c r="J445" s="16">
        <f>G445/E445*100</f>
        <v>100</v>
      </c>
      <c r="K445" s="16">
        <f>G445/F445*100</f>
        <v>100</v>
      </c>
    </row>
    <row r="446" spans="1:11" ht="31.5" x14ac:dyDescent="0.25">
      <c r="A446" s="83"/>
      <c r="B446" s="85"/>
      <c r="C446" s="42" t="s">
        <v>20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6">
        <v>0</v>
      </c>
      <c r="J446" s="16">
        <v>0</v>
      </c>
      <c r="K446" s="16">
        <v>0</v>
      </c>
    </row>
    <row r="447" spans="1:11" ht="31.5" x14ac:dyDescent="0.25">
      <c r="A447" s="83"/>
      <c r="B447" s="85"/>
      <c r="C447" s="42" t="s">
        <v>105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6">
        <v>0</v>
      </c>
      <c r="J447" s="16">
        <v>0</v>
      </c>
      <c r="K447" s="16">
        <v>0</v>
      </c>
    </row>
    <row r="448" spans="1:11" ht="47.25" x14ac:dyDescent="0.25">
      <c r="A448" s="84"/>
      <c r="B448" s="85"/>
      <c r="C448" s="42" t="s">
        <v>22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6">
        <v>0</v>
      </c>
      <c r="J448" s="16">
        <v>0</v>
      </c>
      <c r="K448" s="16">
        <v>0</v>
      </c>
    </row>
    <row r="449" spans="1:11" ht="15.75" customHeight="1" x14ac:dyDescent="0.25">
      <c r="A449" s="82" t="s">
        <v>113</v>
      </c>
      <c r="B449" s="85" t="s">
        <v>25</v>
      </c>
      <c r="C449" s="42" t="s">
        <v>18</v>
      </c>
      <c r="D449" s="15">
        <f>D450+D451+D452+D453</f>
        <v>0</v>
      </c>
      <c r="E449" s="15">
        <f>E450+E451+E452+E453</f>
        <v>0</v>
      </c>
      <c r="F449" s="15">
        <f>F450+F451+F452+F453</f>
        <v>0</v>
      </c>
      <c r="G449" s="15">
        <f>G450+G451+G452+G453</f>
        <v>0</v>
      </c>
      <c r="H449" s="15">
        <f>H450+H451+H452+H453</f>
        <v>0</v>
      </c>
      <c r="I449" s="16">
        <v>0</v>
      </c>
      <c r="J449" s="16">
        <v>0</v>
      </c>
      <c r="K449" s="16">
        <v>0</v>
      </c>
    </row>
    <row r="450" spans="1:11" ht="31.5" x14ac:dyDescent="0.25">
      <c r="A450" s="83"/>
      <c r="B450" s="85"/>
      <c r="C450" s="42" t="s">
        <v>19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6">
        <v>0</v>
      </c>
      <c r="J450" s="16">
        <v>0</v>
      </c>
      <c r="K450" s="16">
        <v>0</v>
      </c>
    </row>
    <row r="451" spans="1:11" ht="31.5" x14ac:dyDescent="0.25">
      <c r="A451" s="83"/>
      <c r="B451" s="85"/>
      <c r="C451" s="42" t="s">
        <v>20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6">
        <v>0</v>
      </c>
      <c r="J451" s="16">
        <v>0</v>
      </c>
      <c r="K451" s="16">
        <v>0</v>
      </c>
    </row>
    <row r="452" spans="1:11" ht="31.5" x14ac:dyDescent="0.25">
      <c r="A452" s="83"/>
      <c r="B452" s="85"/>
      <c r="C452" s="42" t="s">
        <v>105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6">
        <v>0</v>
      </c>
      <c r="J452" s="16">
        <v>0</v>
      </c>
      <c r="K452" s="16">
        <v>0</v>
      </c>
    </row>
    <row r="453" spans="1:11" ht="47.25" x14ac:dyDescent="0.25">
      <c r="A453" s="84"/>
      <c r="B453" s="85"/>
      <c r="C453" s="42" t="s">
        <v>22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6">
        <v>0</v>
      </c>
      <c r="J453" s="16">
        <v>0</v>
      </c>
      <c r="K453" s="16">
        <v>0</v>
      </c>
    </row>
    <row r="454" spans="1:11" ht="15.75" customHeight="1" x14ac:dyDescent="0.25">
      <c r="A454" s="82" t="s">
        <v>114</v>
      </c>
      <c r="B454" s="82" t="s">
        <v>26</v>
      </c>
      <c r="C454" s="42" t="s">
        <v>18</v>
      </c>
      <c r="D454" s="15">
        <f>D455+D456+D457+D458</f>
        <v>0</v>
      </c>
      <c r="E454" s="15">
        <f>E455+E456+E457+E458</f>
        <v>0</v>
      </c>
      <c r="F454" s="15">
        <f>F455+F456+F457+F458</f>
        <v>0</v>
      </c>
      <c r="G454" s="15">
        <f>G455+G456+G457+G458</f>
        <v>0</v>
      </c>
      <c r="H454" s="15">
        <f>H455+H456+H457+H458</f>
        <v>0</v>
      </c>
      <c r="I454" s="16">
        <v>0</v>
      </c>
      <c r="J454" s="16">
        <v>0</v>
      </c>
      <c r="K454" s="16">
        <v>0</v>
      </c>
    </row>
    <row r="455" spans="1:11" ht="31.5" x14ac:dyDescent="0.25">
      <c r="A455" s="83"/>
      <c r="B455" s="83"/>
      <c r="C455" s="42" t="s">
        <v>19</v>
      </c>
      <c r="D455" s="15">
        <v>0</v>
      </c>
      <c r="E455" s="15">
        <v>0</v>
      </c>
      <c r="F455" s="15">
        <f>340-340</f>
        <v>0</v>
      </c>
      <c r="G455" s="15">
        <f>340-340</f>
        <v>0</v>
      </c>
      <c r="H455" s="15">
        <f>340-340</f>
        <v>0</v>
      </c>
      <c r="I455" s="16">
        <v>0</v>
      </c>
      <c r="J455" s="16">
        <v>0</v>
      </c>
      <c r="K455" s="16">
        <v>0</v>
      </c>
    </row>
    <row r="456" spans="1:11" ht="31.5" x14ac:dyDescent="0.25">
      <c r="A456" s="83"/>
      <c r="B456" s="83"/>
      <c r="C456" s="42" t="s">
        <v>20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6">
        <v>0</v>
      </c>
      <c r="J456" s="16">
        <v>0</v>
      </c>
      <c r="K456" s="16">
        <v>0</v>
      </c>
    </row>
    <row r="457" spans="1:11" ht="31.5" x14ac:dyDescent="0.25">
      <c r="A457" s="83"/>
      <c r="B457" s="83"/>
      <c r="C457" s="42" t="s">
        <v>105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6">
        <v>0</v>
      </c>
      <c r="J457" s="16">
        <v>0</v>
      </c>
      <c r="K457" s="16">
        <v>0</v>
      </c>
    </row>
    <row r="458" spans="1:11" ht="47.25" x14ac:dyDescent="0.25">
      <c r="A458" s="84"/>
      <c r="B458" s="84"/>
      <c r="C458" s="42" t="s">
        <v>22</v>
      </c>
      <c r="D458" s="15">
        <v>0</v>
      </c>
      <c r="E458" s="15">
        <v>0</v>
      </c>
      <c r="F458" s="15">
        <v>0</v>
      </c>
      <c r="G458" s="15">
        <v>0</v>
      </c>
      <c r="H458" s="15">
        <v>0</v>
      </c>
      <c r="I458" s="16">
        <v>0</v>
      </c>
      <c r="J458" s="16">
        <v>0</v>
      </c>
      <c r="K458" s="16">
        <v>0</v>
      </c>
    </row>
    <row r="459" spans="1:11" ht="15.75" customHeight="1" x14ac:dyDescent="0.25">
      <c r="A459" s="82" t="s">
        <v>115</v>
      </c>
      <c r="B459" s="82" t="s">
        <v>26</v>
      </c>
      <c r="C459" s="42" t="s">
        <v>18</v>
      </c>
      <c r="D459" s="15">
        <f>D460+D461+D462+D463</f>
        <v>0</v>
      </c>
      <c r="E459" s="15">
        <f>E460+E461+E462+E463</f>
        <v>0</v>
      </c>
      <c r="F459" s="15">
        <f>F460+F461+F462+F463</f>
        <v>0</v>
      </c>
      <c r="G459" s="15">
        <f>G460+G461+G462+G463</f>
        <v>0</v>
      </c>
      <c r="H459" s="15">
        <f>H460+H461+H462+H463</f>
        <v>0</v>
      </c>
      <c r="I459" s="16">
        <v>0</v>
      </c>
      <c r="J459" s="16">
        <v>0</v>
      </c>
      <c r="K459" s="16">
        <v>0</v>
      </c>
    </row>
    <row r="460" spans="1:11" ht="31.5" x14ac:dyDescent="0.25">
      <c r="A460" s="83"/>
      <c r="B460" s="83"/>
      <c r="C460" s="42" t="s">
        <v>19</v>
      </c>
      <c r="D460" s="15">
        <v>0</v>
      </c>
      <c r="E460" s="15">
        <v>0</v>
      </c>
      <c r="F460" s="15">
        <f>170-170</f>
        <v>0</v>
      </c>
      <c r="G460" s="15">
        <f>170-170</f>
        <v>0</v>
      </c>
      <c r="H460" s="15">
        <f>170-170</f>
        <v>0</v>
      </c>
      <c r="I460" s="16">
        <v>0</v>
      </c>
      <c r="J460" s="16">
        <v>0</v>
      </c>
      <c r="K460" s="16">
        <v>0</v>
      </c>
    </row>
    <row r="461" spans="1:11" ht="31.5" x14ac:dyDescent="0.25">
      <c r="A461" s="83"/>
      <c r="B461" s="83"/>
      <c r="C461" s="42" t="s">
        <v>20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6">
        <v>0</v>
      </c>
      <c r="J461" s="16">
        <v>0</v>
      </c>
      <c r="K461" s="16">
        <v>0</v>
      </c>
    </row>
    <row r="462" spans="1:11" ht="31.5" x14ac:dyDescent="0.25">
      <c r="A462" s="83"/>
      <c r="B462" s="83"/>
      <c r="C462" s="42" t="s">
        <v>105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6">
        <v>0</v>
      </c>
      <c r="J462" s="16">
        <v>0</v>
      </c>
      <c r="K462" s="16">
        <v>0</v>
      </c>
    </row>
    <row r="463" spans="1:11" ht="47.25" x14ac:dyDescent="0.25">
      <c r="A463" s="84"/>
      <c r="B463" s="84"/>
      <c r="C463" s="42" t="s">
        <v>22</v>
      </c>
      <c r="D463" s="15">
        <v>0</v>
      </c>
      <c r="E463" s="15">
        <v>0</v>
      </c>
      <c r="F463" s="15">
        <v>0</v>
      </c>
      <c r="G463" s="18"/>
      <c r="H463" s="18"/>
      <c r="I463" s="16">
        <v>0</v>
      </c>
      <c r="J463" s="16">
        <v>0</v>
      </c>
      <c r="K463" s="16">
        <v>0</v>
      </c>
    </row>
    <row r="464" spans="1:11" ht="15.75" customHeight="1" x14ac:dyDescent="0.25">
      <c r="A464" s="82" t="s">
        <v>116</v>
      </c>
      <c r="B464" s="85" t="s">
        <v>25</v>
      </c>
      <c r="C464" s="42" t="s">
        <v>18</v>
      </c>
      <c r="D464" s="15">
        <f>D465+D466+D467+D468</f>
        <v>0</v>
      </c>
      <c r="E464" s="15">
        <f>E465+E466+E467+E468</f>
        <v>0</v>
      </c>
      <c r="F464" s="15">
        <f>F465+F466+F467+F468</f>
        <v>0</v>
      </c>
      <c r="G464" s="15">
        <f>G465+G466+G467+G468</f>
        <v>0</v>
      </c>
      <c r="H464" s="15">
        <f>H465+H466+H467+H468</f>
        <v>0</v>
      </c>
      <c r="I464" s="16" t="e">
        <f>G464/D464*100</f>
        <v>#DIV/0!</v>
      </c>
      <c r="J464" s="16" t="e">
        <f>G464/E464*100</f>
        <v>#DIV/0!</v>
      </c>
      <c r="K464" s="16">
        <v>0</v>
      </c>
    </row>
    <row r="465" spans="1:11" ht="31.5" x14ac:dyDescent="0.25">
      <c r="A465" s="83"/>
      <c r="B465" s="85"/>
      <c r="C465" s="42" t="s">
        <v>19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6" t="e">
        <f>G465/D465*100</f>
        <v>#DIV/0!</v>
      </c>
      <c r="J465" s="16" t="e">
        <f>G465/E465*100</f>
        <v>#DIV/0!</v>
      </c>
      <c r="K465" s="16">
        <v>0</v>
      </c>
    </row>
    <row r="466" spans="1:11" ht="31.5" x14ac:dyDescent="0.25">
      <c r="A466" s="83"/>
      <c r="B466" s="85"/>
      <c r="C466" s="42" t="s">
        <v>20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6">
        <v>0</v>
      </c>
      <c r="J466" s="16">
        <v>0</v>
      </c>
      <c r="K466" s="16">
        <v>0</v>
      </c>
    </row>
    <row r="467" spans="1:11" ht="31.5" x14ac:dyDescent="0.25">
      <c r="A467" s="83"/>
      <c r="B467" s="85"/>
      <c r="C467" s="42" t="s">
        <v>105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6">
        <v>0</v>
      </c>
      <c r="J467" s="16">
        <v>0</v>
      </c>
      <c r="K467" s="16">
        <v>0</v>
      </c>
    </row>
    <row r="468" spans="1:11" ht="47.25" x14ac:dyDescent="0.25">
      <c r="A468" s="84"/>
      <c r="B468" s="85"/>
      <c r="C468" s="42" t="s">
        <v>22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6">
        <v>0</v>
      </c>
      <c r="J468" s="16">
        <v>0</v>
      </c>
      <c r="K468" s="16">
        <v>0</v>
      </c>
    </row>
    <row r="469" spans="1:11" ht="15.75" customHeight="1" x14ac:dyDescent="0.25">
      <c r="A469" s="82" t="s">
        <v>117</v>
      </c>
      <c r="B469" s="85" t="s">
        <v>25</v>
      </c>
      <c r="C469" s="42" t="s">
        <v>18</v>
      </c>
      <c r="D469" s="15">
        <f>D470+D471+D472+D473</f>
        <v>0</v>
      </c>
      <c r="E469" s="15">
        <f>E470+E471+E472+E473</f>
        <v>0</v>
      </c>
      <c r="F469" s="15">
        <f>F470+F471+F472+F473</f>
        <v>0</v>
      </c>
      <c r="G469" s="15">
        <f>G470+G471+G472+G473</f>
        <v>0</v>
      </c>
      <c r="H469" s="15">
        <f>H470+H471+H472+H473</f>
        <v>0</v>
      </c>
      <c r="I469" s="16" t="e">
        <f>G469/D469*100</f>
        <v>#DIV/0!</v>
      </c>
      <c r="J469" s="16" t="e">
        <f>G469/E469*100</f>
        <v>#DIV/0!</v>
      </c>
      <c r="K469" s="16">
        <v>0</v>
      </c>
    </row>
    <row r="470" spans="1:11" ht="31.5" x14ac:dyDescent="0.25">
      <c r="A470" s="83"/>
      <c r="B470" s="85"/>
      <c r="C470" s="42" t="s">
        <v>19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6" t="e">
        <f>G470/D470*100</f>
        <v>#DIV/0!</v>
      </c>
      <c r="J470" s="16" t="e">
        <f>G470/E470*100</f>
        <v>#DIV/0!</v>
      </c>
      <c r="K470" s="16">
        <v>0</v>
      </c>
    </row>
    <row r="471" spans="1:11" ht="31.5" x14ac:dyDescent="0.25">
      <c r="A471" s="83"/>
      <c r="B471" s="85"/>
      <c r="C471" s="42" t="s">
        <v>20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6">
        <v>0</v>
      </c>
      <c r="J471" s="16">
        <v>0</v>
      </c>
      <c r="K471" s="16">
        <v>0</v>
      </c>
    </row>
    <row r="472" spans="1:11" ht="31.5" x14ac:dyDescent="0.25">
      <c r="A472" s="83"/>
      <c r="B472" s="85"/>
      <c r="C472" s="42" t="s">
        <v>105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6">
        <v>0</v>
      </c>
      <c r="J472" s="16">
        <v>0</v>
      </c>
      <c r="K472" s="16">
        <v>0</v>
      </c>
    </row>
    <row r="473" spans="1:11" ht="47.25" x14ac:dyDescent="0.25">
      <c r="A473" s="84"/>
      <c r="B473" s="85"/>
      <c r="C473" s="42" t="s">
        <v>22</v>
      </c>
      <c r="D473" s="15">
        <v>0</v>
      </c>
      <c r="E473" s="15">
        <v>0</v>
      </c>
      <c r="F473" s="15">
        <v>0</v>
      </c>
      <c r="G473" s="15">
        <v>0</v>
      </c>
      <c r="H473" s="15">
        <v>0</v>
      </c>
      <c r="I473" s="16">
        <v>0</v>
      </c>
      <c r="J473" s="16">
        <v>0</v>
      </c>
      <c r="K473" s="16">
        <v>0</v>
      </c>
    </row>
    <row r="474" spans="1:11" ht="15.75" customHeight="1" x14ac:dyDescent="0.25">
      <c r="A474" s="82" t="s">
        <v>118</v>
      </c>
      <c r="B474" s="82" t="s">
        <v>37</v>
      </c>
      <c r="C474" s="42" t="s">
        <v>18</v>
      </c>
      <c r="D474" s="15">
        <f>D475+D476+D477+D478</f>
        <v>0</v>
      </c>
      <c r="E474" s="15">
        <f>E475+E476+E477+E478</f>
        <v>0</v>
      </c>
      <c r="F474" s="15">
        <f>F475+F476+F477+F478</f>
        <v>0</v>
      </c>
      <c r="G474" s="15">
        <f>G475+G476+G477+G478</f>
        <v>0</v>
      </c>
      <c r="H474" s="15">
        <f>H475+H476+H477+H478</f>
        <v>0</v>
      </c>
      <c r="I474" s="16">
        <v>0</v>
      </c>
      <c r="J474" s="16">
        <v>0</v>
      </c>
      <c r="K474" s="16">
        <v>0</v>
      </c>
    </row>
    <row r="475" spans="1:11" ht="31.5" x14ac:dyDescent="0.25">
      <c r="A475" s="83"/>
      <c r="B475" s="83"/>
      <c r="C475" s="42" t="s">
        <v>19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6">
        <v>0</v>
      </c>
      <c r="J475" s="16">
        <v>0</v>
      </c>
      <c r="K475" s="16">
        <v>0</v>
      </c>
    </row>
    <row r="476" spans="1:11" ht="31.5" x14ac:dyDescent="0.25">
      <c r="A476" s="83"/>
      <c r="B476" s="83"/>
      <c r="C476" s="42" t="s">
        <v>20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6">
        <v>0</v>
      </c>
      <c r="J476" s="16">
        <v>0</v>
      </c>
      <c r="K476" s="16">
        <v>0</v>
      </c>
    </row>
    <row r="477" spans="1:11" ht="31.5" x14ac:dyDescent="0.25">
      <c r="A477" s="83"/>
      <c r="B477" s="83"/>
      <c r="C477" s="42" t="s">
        <v>105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6">
        <v>0</v>
      </c>
      <c r="J477" s="16">
        <v>0</v>
      </c>
      <c r="K477" s="16">
        <v>0</v>
      </c>
    </row>
    <row r="478" spans="1:11" ht="47.25" x14ac:dyDescent="0.25">
      <c r="A478" s="84"/>
      <c r="B478" s="84"/>
      <c r="C478" s="42" t="s">
        <v>22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6">
        <v>0</v>
      </c>
      <c r="J478" s="16">
        <v>0</v>
      </c>
      <c r="K478" s="16">
        <v>0</v>
      </c>
    </row>
    <row r="479" spans="1:11" ht="15.75" customHeight="1" x14ac:dyDescent="0.25">
      <c r="A479" s="82" t="s">
        <v>119</v>
      </c>
      <c r="B479" s="82" t="s">
        <v>93</v>
      </c>
      <c r="C479" s="42" t="s">
        <v>18</v>
      </c>
      <c r="D479" s="15">
        <f>D480+D481+D482+D483</f>
        <v>0</v>
      </c>
      <c r="E479" s="15">
        <f>E480+E481+E482+E483</f>
        <v>0</v>
      </c>
      <c r="F479" s="15">
        <f>F480+F481+F482+F483</f>
        <v>0</v>
      </c>
      <c r="G479" s="15">
        <f>G480+G481+G482+G483</f>
        <v>0</v>
      </c>
      <c r="H479" s="15">
        <f>H480+H481+H482+H483</f>
        <v>0</v>
      </c>
      <c r="I479" s="16">
        <v>0</v>
      </c>
      <c r="J479" s="16">
        <v>0</v>
      </c>
      <c r="K479" s="16">
        <v>0</v>
      </c>
    </row>
    <row r="480" spans="1:11" ht="31.5" x14ac:dyDescent="0.25">
      <c r="A480" s="83"/>
      <c r="B480" s="83"/>
      <c r="C480" s="42" t="s">
        <v>19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6">
        <v>0</v>
      </c>
      <c r="J480" s="16">
        <v>0</v>
      </c>
      <c r="K480" s="16">
        <v>0</v>
      </c>
    </row>
    <row r="481" spans="1:11" ht="31.5" x14ac:dyDescent="0.25">
      <c r="A481" s="83"/>
      <c r="B481" s="83"/>
      <c r="C481" s="42" t="s">
        <v>20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6">
        <v>0</v>
      </c>
      <c r="J481" s="16">
        <v>0</v>
      </c>
      <c r="K481" s="16">
        <v>0</v>
      </c>
    </row>
    <row r="482" spans="1:11" ht="31.5" x14ac:dyDescent="0.25">
      <c r="A482" s="83"/>
      <c r="B482" s="83"/>
      <c r="C482" s="42" t="s">
        <v>105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6">
        <v>0</v>
      </c>
      <c r="J482" s="16">
        <v>0</v>
      </c>
      <c r="K482" s="16">
        <v>0</v>
      </c>
    </row>
    <row r="483" spans="1:11" ht="47.25" x14ac:dyDescent="0.25">
      <c r="A483" s="84"/>
      <c r="B483" s="84"/>
      <c r="C483" s="42" t="s">
        <v>22</v>
      </c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6">
        <v>0</v>
      </c>
      <c r="J483" s="16">
        <v>0</v>
      </c>
      <c r="K483" s="16">
        <v>0</v>
      </c>
    </row>
    <row r="484" spans="1:11" ht="15.75" customHeight="1" x14ac:dyDescent="0.25">
      <c r="A484" s="78" t="s">
        <v>120</v>
      </c>
      <c r="B484" s="93" t="s">
        <v>121</v>
      </c>
      <c r="C484" s="42" t="s">
        <v>18</v>
      </c>
      <c r="D484" s="15">
        <f>D485+D486+D487+D488</f>
        <v>0</v>
      </c>
      <c r="E484" s="15">
        <f>E485+E486+E487+E488</f>
        <v>0</v>
      </c>
      <c r="F484" s="15">
        <f>F485+F486+F487+F488</f>
        <v>0</v>
      </c>
      <c r="G484" s="15">
        <f>G485+G486+G487+G488</f>
        <v>0</v>
      </c>
      <c r="H484" s="15">
        <f>H485+H486+H487+H488</f>
        <v>0</v>
      </c>
      <c r="I484" s="16" t="e">
        <f>G484/D484*100</f>
        <v>#DIV/0!</v>
      </c>
      <c r="J484" s="16" t="e">
        <f>G484/E484*100</f>
        <v>#DIV/0!</v>
      </c>
      <c r="K484" s="16">
        <v>0</v>
      </c>
    </row>
    <row r="485" spans="1:11" ht="31.5" x14ac:dyDescent="0.25">
      <c r="A485" s="78"/>
      <c r="B485" s="93"/>
      <c r="C485" s="42" t="s">
        <v>19</v>
      </c>
      <c r="D485" s="15">
        <f t="shared" ref="D485:H488" si="40">D491</f>
        <v>0</v>
      </c>
      <c r="E485" s="15">
        <f t="shared" si="40"/>
        <v>0</v>
      </c>
      <c r="F485" s="15">
        <f t="shared" si="40"/>
        <v>0</v>
      </c>
      <c r="G485" s="15">
        <f t="shared" si="40"/>
        <v>0</v>
      </c>
      <c r="H485" s="15">
        <f t="shared" si="40"/>
        <v>0</v>
      </c>
      <c r="I485" s="16" t="e">
        <f>G485/D485*100</f>
        <v>#DIV/0!</v>
      </c>
      <c r="J485" s="16" t="e">
        <f>G485/E485*100</f>
        <v>#DIV/0!</v>
      </c>
      <c r="K485" s="16">
        <v>0</v>
      </c>
    </row>
    <row r="486" spans="1:11" ht="47.25" x14ac:dyDescent="0.25">
      <c r="A486" s="78"/>
      <c r="B486" s="93"/>
      <c r="C486" s="42" t="s">
        <v>34</v>
      </c>
      <c r="D486" s="15">
        <f t="shared" si="40"/>
        <v>0</v>
      </c>
      <c r="E486" s="15">
        <f t="shared" si="40"/>
        <v>0</v>
      </c>
      <c r="F486" s="15">
        <f t="shared" si="40"/>
        <v>0</v>
      </c>
      <c r="G486" s="15">
        <f t="shared" si="40"/>
        <v>0</v>
      </c>
      <c r="H486" s="15">
        <f t="shared" si="40"/>
        <v>0</v>
      </c>
      <c r="I486" s="16">
        <v>0</v>
      </c>
      <c r="J486" s="16">
        <v>0</v>
      </c>
      <c r="K486" s="16">
        <v>0</v>
      </c>
    </row>
    <row r="487" spans="1:11" ht="47.25" x14ac:dyDescent="0.25">
      <c r="A487" s="78"/>
      <c r="B487" s="93"/>
      <c r="C487" s="42" t="s">
        <v>21</v>
      </c>
      <c r="D487" s="15">
        <f t="shared" si="40"/>
        <v>0</v>
      </c>
      <c r="E487" s="15">
        <f t="shared" si="40"/>
        <v>0</v>
      </c>
      <c r="F487" s="15">
        <f t="shared" si="40"/>
        <v>0</v>
      </c>
      <c r="G487" s="18">
        <v>0</v>
      </c>
      <c r="H487" s="18">
        <v>0</v>
      </c>
      <c r="I487" s="16">
        <v>0</v>
      </c>
      <c r="J487" s="16">
        <v>0</v>
      </c>
      <c r="K487" s="16">
        <v>0</v>
      </c>
    </row>
    <row r="488" spans="1:11" ht="47.25" x14ac:dyDescent="0.25">
      <c r="A488" s="78"/>
      <c r="B488" s="93"/>
      <c r="C488" s="42" t="s">
        <v>22</v>
      </c>
      <c r="D488" s="15">
        <f t="shared" si="40"/>
        <v>0</v>
      </c>
      <c r="E488" s="15">
        <f t="shared" si="40"/>
        <v>0</v>
      </c>
      <c r="F488" s="15">
        <f t="shared" si="40"/>
        <v>0</v>
      </c>
      <c r="G488" s="18">
        <v>0</v>
      </c>
      <c r="H488" s="18">
        <v>0</v>
      </c>
      <c r="I488" s="16">
        <v>0</v>
      </c>
      <c r="J488" s="16">
        <v>0</v>
      </c>
      <c r="K488" s="16">
        <v>0</v>
      </c>
    </row>
    <row r="489" spans="1:11" ht="15.75" customHeight="1" x14ac:dyDescent="0.25">
      <c r="A489" s="78"/>
      <c r="B489" s="90" t="s">
        <v>23</v>
      </c>
      <c r="C489" s="91"/>
      <c r="D489" s="91"/>
      <c r="E489" s="91"/>
      <c r="F489" s="91"/>
      <c r="G489" s="91"/>
      <c r="H489" s="91"/>
      <c r="I489" s="91"/>
      <c r="J489" s="91"/>
      <c r="K489" s="92"/>
    </row>
    <row r="490" spans="1:11" ht="15.75" customHeight="1" x14ac:dyDescent="0.25">
      <c r="A490" s="78"/>
      <c r="B490" s="93" t="s">
        <v>25</v>
      </c>
      <c r="C490" s="42" t="s">
        <v>18</v>
      </c>
      <c r="D490" s="15">
        <f>D491+D492+D493+D494</f>
        <v>0</v>
      </c>
      <c r="E490" s="15">
        <f>E491+E492+E493+E494</f>
        <v>0</v>
      </c>
      <c r="F490" s="15">
        <f>F491+F492+F493+F494</f>
        <v>0</v>
      </c>
      <c r="G490" s="15">
        <f>G491+G492+G493+G494</f>
        <v>0</v>
      </c>
      <c r="H490" s="15">
        <f>H491+H492+H493+H494</f>
        <v>0</v>
      </c>
      <c r="I490" s="16" t="e">
        <f>G490/D490*100</f>
        <v>#DIV/0!</v>
      </c>
      <c r="J490" s="16" t="e">
        <f>G490/E490*100</f>
        <v>#DIV/0!</v>
      </c>
      <c r="K490" s="16">
        <v>0</v>
      </c>
    </row>
    <row r="491" spans="1:11" ht="31.5" x14ac:dyDescent="0.25">
      <c r="A491" s="78"/>
      <c r="B491" s="93"/>
      <c r="C491" s="42" t="s">
        <v>19</v>
      </c>
      <c r="D491" s="15">
        <f>D496+D501</f>
        <v>0</v>
      </c>
      <c r="E491" s="15">
        <f>E496+E501</f>
        <v>0</v>
      </c>
      <c r="F491" s="15">
        <f>F496+F501</f>
        <v>0</v>
      </c>
      <c r="G491" s="15">
        <f>G496+G501</f>
        <v>0</v>
      </c>
      <c r="H491" s="15">
        <f>H496+H501</f>
        <v>0</v>
      </c>
      <c r="I491" s="16" t="e">
        <f>G491/D491*100</f>
        <v>#DIV/0!</v>
      </c>
      <c r="J491" s="16" t="e">
        <f>G491/E491*100</f>
        <v>#DIV/0!</v>
      </c>
      <c r="K491" s="16">
        <v>0</v>
      </c>
    </row>
    <row r="492" spans="1:11" ht="47.25" x14ac:dyDescent="0.25">
      <c r="A492" s="78"/>
      <c r="B492" s="93"/>
      <c r="C492" s="42" t="s">
        <v>34</v>
      </c>
      <c r="D492" s="15">
        <f t="shared" ref="D492:H494" si="41">D497+D502</f>
        <v>0</v>
      </c>
      <c r="E492" s="15">
        <f t="shared" si="41"/>
        <v>0</v>
      </c>
      <c r="F492" s="15">
        <f t="shared" si="41"/>
        <v>0</v>
      </c>
      <c r="G492" s="15">
        <f t="shared" si="41"/>
        <v>0</v>
      </c>
      <c r="H492" s="15">
        <f t="shared" si="41"/>
        <v>0</v>
      </c>
      <c r="I492" s="16">
        <v>0</v>
      </c>
      <c r="J492" s="16">
        <v>0</v>
      </c>
      <c r="K492" s="16">
        <v>0</v>
      </c>
    </row>
    <row r="493" spans="1:11" ht="47.25" x14ac:dyDescent="0.25">
      <c r="A493" s="78"/>
      <c r="B493" s="93"/>
      <c r="C493" s="42" t="s">
        <v>21</v>
      </c>
      <c r="D493" s="15">
        <f t="shared" si="41"/>
        <v>0</v>
      </c>
      <c r="E493" s="15">
        <f t="shared" si="41"/>
        <v>0</v>
      </c>
      <c r="F493" s="15">
        <f>F498+F503</f>
        <v>0</v>
      </c>
      <c r="G493" s="15">
        <f>G498+G503</f>
        <v>0</v>
      </c>
      <c r="H493" s="15">
        <f>H498+H503</f>
        <v>0</v>
      </c>
      <c r="I493" s="16">
        <v>0</v>
      </c>
      <c r="J493" s="16">
        <v>0</v>
      </c>
      <c r="K493" s="16">
        <v>0</v>
      </c>
    </row>
    <row r="494" spans="1:11" ht="47.25" x14ac:dyDescent="0.25">
      <c r="A494" s="78"/>
      <c r="B494" s="93"/>
      <c r="C494" s="42" t="s">
        <v>22</v>
      </c>
      <c r="D494" s="15">
        <f t="shared" si="41"/>
        <v>0</v>
      </c>
      <c r="E494" s="15">
        <f t="shared" si="41"/>
        <v>0</v>
      </c>
      <c r="F494" s="15">
        <f t="shared" si="41"/>
        <v>0</v>
      </c>
      <c r="G494" s="15">
        <f t="shared" si="41"/>
        <v>0</v>
      </c>
      <c r="H494" s="15">
        <f t="shared" si="41"/>
        <v>0</v>
      </c>
      <c r="I494" s="16">
        <v>0</v>
      </c>
      <c r="J494" s="16">
        <v>0</v>
      </c>
      <c r="K494" s="16">
        <v>0</v>
      </c>
    </row>
    <row r="495" spans="1:11" ht="15.75" customHeight="1" x14ac:dyDescent="0.25">
      <c r="A495" s="82" t="s">
        <v>122</v>
      </c>
      <c r="B495" s="93" t="s">
        <v>25</v>
      </c>
      <c r="C495" s="42" t="s">
        <v>18</v>
      </c>
      <c r="D495" s="15">
        <f>D496+D497+D498+D499</f>
        <v>0</v>
      </c>
      <c r="E495" s="15">
        <f>E496+E497+E498+E499</f>
        <v>0</v>
      </c>
      <c r="F495" s="15">
        <f>F496+F497+F498+F499</f>
        <v>0</v>
      </c>
      <c r="G495" s="15">
        <f>G496+G497+G498+G499</f>
        <v>0</v>
      </c>
      <c r="H495" s="15">
        <f>H496+H497+H498+H499</f>
        <v>0</v>
      </c>
      <c r="I495" s="16" t="e">
        <f>G495/D495*100</f>
        <v>#DIV/0!</v>
      </c>
      <c r="J495" s="16" t="e">
        <f>G495/E495*100</f>
        <v>#DIV/0!</v>
      </c>
      <c r="K495" s="16">
        <v>0</v>
      </c>
    </row>
    <row r="496" spans="1:11" ht="31.5" x14ac:dyDescent="0.25">
      <c r="A496" s="83"/>
      <c r="B496" s="93"/>
      <c r="C496" s="42" t="s">
        <v>19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6" t="e">
        <f>G496/D496*100</f>
        <v>#DIV/0!</v>
      </c>
      <c r="J496" s="16" t="e">
        <f>G496/E496*100</f>
        <v>#DIV/0!</v>
      </c>
      <c r="K496" s="16">
        <v>0</v>
      </c>
    </row>
    <row r="497" spans="1:11" ht="47.25" x14ac:dyDescent="0.25">
      <c r="A497" s="83"/>
      <c r="B497" s="93"/>
      <c r="C497" s="42" t="s">
        <v>34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6">
        <v>0</v>
      </c>
      <c r="J497" s="16">
        <v>0</v>
      </c>
      <c r="K497" s="16">
        <v>0</v>
      </c>
    </row>
    <row r="498" spans="1:11" ht="47.25" x14ac:dyDescent="0.25">
      <c r="A498" s="83"/>
      <c r="B498" s="93"/>
      <c r="C498" s="42" t="s">
        <v>21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6">
        <v>0</v>
      </c>
      <c r="J498" s="16">
        <v>0</v>
      </c>
      <c r="K498" s="16">
        <v>0</v>
      </c>
    </row>
    <row r="499" spans="1:11" ht="47.25" x14ac:dyDescent="0.25">
      <c r="A499" s="84"/>
      <c r="B499" s="93"/>
      <c r="C499" s="42" t="s">
        <v>22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6">
        <v>0</v>
      </c>
      <c r="J499" s="16">
        <v>0</v>
      </c>
      <c r="K499" s="16">
        <v>0</v>
      </c>
    </row>
    <row r="500" spans="1:11" ht="15.75" customHeight="1" x14ac:dyDescent="0.25">
      <c r="A500" s="82" t="s">
        <v>123</v>
      </c>
      <c r="B500" s="93" t="s">
        <v>25</v>
      </c>
      <c r="C500" s="42" t="s">
        <v>18</v>
      </c>
      <c r="D500" s="15">
        <f>D501+D502+D503+D504</f>
        <v>0</v>
      </c>
      <c r="E500" s="15">
        <f>E501+E502+E503+E504</f>
        <v>0</v>
      </c>
      <c r="F500" s="15">
        <f>F501+F502+F503+F504</f>
        <v>0</v>
      </c>
      <c r="G500" s="15">
        <f>G501+G502+G503+G504</f>
        <v>0</v>
      </c>
      <c r="H500" s="15">
        <f>H501+H502+H503+H504</f>
        <v>0</v>
      </c>
      <c r="I500" s="16" t="e">
        <f>G500/D500*100</f>
        <v>#DIV/0!</v>
      </c>
      <c r="J500" s="16" t="e">
        <f>G500/E500*100</f>
        <v>#DIV/0!</v>
      </c>
      <c r="K500" s="16">
        <v>0</v>
      </c>
    </row>
    <row r="501" spans="1:11" ht="31.5" x14ac:dyDescent="0.25">
      <c r="A501" s="83"/>
      <c r="B501" s="93"/>
      <c r="C501" s="42" t="s">
        <v>19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6" t="e">
        <f>G501/D501*100</f>
        <v>#DIV/0!</v>
      </c>
      <c r="J501" s="16" t="e">
        <f>G501/E501*100</f>
        <v>#DIV/0!</v>
      </c>
      <c r="K501" s="16">
        <v>0</v>
      </c>
    </row>
    <row r="502" spans="1:11" ht="47.25" x14ac:dyDescent="0.25">
      <c r="A502" s="83"/>
      <c r="B502" s="93"/>
      <c r="C502" s="42" t="s">
        <v>34</v>
      </c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6">
        <v>0</v>
      </c>
      <c r="J502" s="16">
        <v>0</v>
      </c>
      <c r="K502" s="16">
        <v>0</v>
      </c>
    </row>
    <row r="503" spans="1:11" ht="47.25" x14ac:dyDescent="0.25">
      <c r="A503" s="83"/>
      <c r="B503" s="93"/>
      <c r="C503" s="42" t="s">
        <v>21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6">
        <v>0</v>
      </c>
      <c r="J503" s="16">
        <v>0</v>
      </c>
      <c r="K503" s="16">
        <v>0</v>
      </c>
    </row>
    <row r="504" spans="1:11" ht="47.25" x14ac:dyDescent="0.25">
      <c r="A504" s="84"/>
      <c r="B504" s="93"/>
      <c r="C504" s="42" t="s">
        <v>22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6">
        <v>0</v>
      </c>
      <c r="J504" s="16">
        <v>0</v>
      </c>
      <c r="K504" s="16">
        <v>0</v>
      </c>
    </row>
    <row r="505" spans="1:11" ht="15.75" customHeight="1" x14ac:dyDescent="0.25">
      <c r="A505" s="78" t="s">
        <v>124</v>
      </c>
      <c r="B505" s="93" t="s">
        <v>103</v>
      </c>
      <c r="C505" s="42" t="s">
        <v>18</v>
      </c>
      <c r="D505" s="15">
        <f>D506+D507+D508+D509</f>
        <v>0</v>
      </c>
      <c r="E505" s="15">
        <f>E506+E507+E508+E509</f>
        <v>0</v>
      </c>
      <c r="F505" s="15">
        <f>F506+F507+F508+F509</f>
        <v>0</v>
      </c>
      <c r="G505" s="15">
        <f>G506+G507+G508+G509</f>
        <v>0</v>
      </c>
      <c r="H505" s="15">
        <f>H506+H507+H508+H509</f>
        <v>0</v>
      </c>
      <c r="I505" s="16">
        <v>0</v>
      </c>
      <c r="J505" s="16">
        <v>0</v>
      </c>
      <c r="K505" s="16">
        <v>0</v>
      </c>
    </row>
    <row r="506" spans="1:11" ht="31.5" x14ac:dyDescent="0.25">
      <c r="A506" s="78"/>
      <c r="B506" s="93"/>
      <c r="C506" s="42" t="s">
        <v>19</v>
      </c>
      <c r="D506" s="15">
        <f>D512</f>
        <v>0</v>
      </c>
      <c r="E506" s="15">
        <f>E512</f>
        <v>0</v>
      </c>
      <c r="F506" s="15">
        <f>F512</f>
        <v>0</v>
      </c>
      <c r="G506" s="15">
        <f>G512</f>
        <v>0</v>
      </c>
      <c r="H506" s="15">
        <f>H512</f>
        <v>0</v>
      </c>
      <c r="I506" s="16">
        <v>0</v>
      </c>
      <c r="J506" s="16">
        <v>0</v>
      </c>
      <c r="K506" s="16">
        <v>0</v>
      </c>
    </row>
    <row r="507" spans="1:11" ht="47.25" x14ac:dyDescent="0.25">
      <c r="A507" s="78"/>
      <c r="B507" s="93"/>
      <c r="C507" s="42" t="s">
        <v>34</v>
      </c>
      <c r="D507" s="15">
        <f t="shared" ref="D507:H509" si="42">D513</f>
        <v>0</v>
      </c>
      <c r="E507" s="15">
        <f t="shared" si="42"/>
        <v>0</v>
      </c>
      <c r="F507" s="15">
        <f t="shared" si="42"/>
        <v>0</v>
      </c>
      <c r="G507" s="15">
        <f t="shared" si="42"/>
        <v>0</v>
      </c>
      <c r="H507" s="15">
        <f t="shared" si="42"/>
        <v>0</v>
      </c>
      <c r="I507" s="16">
        <v>0</v>
      </c>
      <c r="J507" s="16">
        <v>0</v>
      </c>
      <c r="K507" s="16">
        <v>0</v>
      </c>
    </row>
    <row r="508" spans="1:11" ht="47.25" x14ac:dyDescent="0.25">
      <c r="A508" s="78"/>
      <c r="B508" s="93"/>
      <c r="C508" s="42" t="s">
        <v>21</v>
      </c>
      <c r="D508" s="15">
        <f t="shared" si="42"/>
        <v>0</v>
      </c>
      <c r="E508" s="15">
        <f t="shared" si="42"/>
        <v>0</v>
      </c>
      <c r="F508" s="15">
        <f t="shared" si="42"/>
        <v>0</v>
      </c>
      <c r="G508" s="15">
        <f t="shared" si="42"/>
        <v>0</v>
      </c>
      <c r="H508" s="15">
        <f t="shared" si="42"/>
        <v>0</v>
      </c>
      <c r="I508" s="16">
        <v>0</v>
      </c>
      <c r="J508" s="16">
        <v>0</v>
      </c>
      <c r="K508" s="16">
        <v>0</v>
      </c>
    </row>
    <row r="509" spans="1:11" ht="47.25" x14ac:dyDescent="0.25">
      <c r="A509" s="78"/>
      <c r="B509" s="93"/>
      <c r="C509" s="42" t="s">
        <v>22</v>
      </c>
      <c r="D509" s="15">
        <f t="shared" si="42"/>
        <v>0</v>
      </c>
      <c r="E509" s="15">
        <f t="shared" si="42"/>
        <v>0</v>
      </c>
      <c r="F509" s="15">
        <f t="shared" si="42"/>
        <v>0</v>
      </c>
      <c r="G509" s="15">
        <f t="shared" si="42"/>
        <v>0</v>
      </c>
      <c r="H509" s="15">
        <f t="shared" si="42"/>
        <v>0</v>
      </c>
      <c r="I509" s="16">
        <v>0</v>
      </c>
      <c r="J509" s="16">
        <v>0</v>
      </c>
      <c r="K509" s="16">
        <v>0</v>
      </c>
    </row>
    <row r="510" spans="1:11" ht="15.75" customHeight="1" x14ac:dyDescent="0.25">
      <c r="A510" s="78"/>
      <c r="B510" s="90" t="s">
        <v>23</v>
      </c>
      <c r="C510" s="91"/>
      <c r="D510" s="91"/>
      <c r="E510" s="91"/>
      <c r="F510" s="91"/>
      <c r="G510" s="91"/>
      <c r="H510" s="91"/>
      <c r="I510" s="91"/>
      <c r="J510" s="91"/>
      <c r="K510" s="92"/>
    </row>
    <row r="511" spans="1:11" ht="15.75" customHeight="1" x14ac:dyDescent="0.25">
      <c r="A511" s="78"/>
      <c r="B511" s="93" t="s">
        <v>25</v>
      </c>
      <c r="C511" s="42" t="s">
        <v>18</v>
      </c>
      <c r="D511" s="15">
        <f>D512+D513+D514+D515</f>
        <v>0</v>
      </c>
      <c r="E511" s="15">
        <f>E512+E513+E514+E515</f>
        <v>0</v>
      </c>
      <c r="F511" s="15">
        <f>F512+F513+F514+F515</f>
        <v>0</v>
      </c>
      <c r="G511" s="15">
        <f>G512+G513+G514+G515</f>
        <v>0</v>
      </c>
      <c r="H511" s="15">
        <f>H512+H513+H514+H515</f>
        <v>0</v>
      </c>
      <c r="I511" s="15">
        <v>0</v>
      </c>
      <c r="J511" s="15">
        <v>0</v>
      </c>
      <c r="K511" s="15">
        <v>0</v>
      </c>
    </row>
    <row r="512" spans="1:11" ht="31.5" x14ac:dyDescent="0.25">
      <c r="A512" s="78"/>
      <c r="B512" s="93"/>
      <c r="C512" s="42" t="s">
        <v>19</v>
      </c>
      <c r="D512" s="15">
        <f>D517</f>
        <v>0</v>
      </c>
      <c r="E512" s="15">
        <f>E517</f>
        <v>0</v>
      </c>
      <c r="F512" s="15">
        <f>F517</f>
        <v>0</v>
      </c>
      <c r="G512" s="15">
        <f>G517</f>
        <v>0</v>
      </c>
      <c r="H512" s="15">
        <f>H517</f>
        <v>0</v>
      </c>
      <c r="I512" s="16">
        <v>0</v>
      </c>
      <c r="J512" s="16">
        <v>0</v>
      </c>
      <c r="K512" s="16">
        <v>0</v>
      </c>
    </row>
    <row r="513" spans="1:11" ht="47.25" x14ac:dyDescent="0.25">
      <c r="A513" s="78"/>
      <c r="B513" s="93"/>
      <c r="C513" s="42" t="s">
        <v>34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6">
        <v>0</v>
      </c>
      <c r="J513" s="16">
        <v>0</v>
      </c>
      <c r="K513" s="16">
        <v>0</v>
      </c>
    </row>
    <row r="514" spans="1:11" ht="47.25" x14ac:dyDescent="0.25">
      <c r="A514" s="78"/>
      <c r="B514" s="93"/>
      <c r="C514" s="42" t="s">
        <v>21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6">
        <v>0</v>
      </c>
      <c r="J514" s="16">
        <v>0</v>
      </c>
      <c r="K514" s="16">
        <v>0</v>
      </c>
    </row>
    <row r="515" spans="1:11" ht="47.25" x14ac:dyDescent="0.25">
      <c r="A515" s="78"/>
      <c r="B515" s="93"/>
      <c r="C515" s="42" t="s">
        <v>22</v>
      </c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6">
        <v>0</v>
      </c>
      <c r="J515" s="16">
        <v>0</v>
      </c>
      <c r="K515" s="16">
        <v>0</v>
      </c>
    </row>
    <row r="516" spans="1:11" ht="15.75" customHeight="1" x14ac:dyDescent="0.25">
      <c r="A516" s="86" t="s">
        <v>125</v>
      </c>
      <c r="B516" s="93" t="s">
        <v>25</v>
      </c>
      <c r="C516" s="42" t="s">
        <v>18</v>
      </c>
      <c r="D516" s="15">
        <f>D517+D518+D519+D520</f>
        <v>0</v>
      </c>
      <c r="E516" s="15">
        <f>E517+E518+E519+E520</f>
        <v>0</v>
      </c>
      <c r="F516" s="15">
        <f>F517+F518+F519+F520</f>
        <v>0</v>
      </c>
      <c r="G516" s="15">
        <f>G517+G518+G519+G520</f>
        <v>0</v>
      </c>
      <c r="H516" s="15">
        <f>H517+H518+H519+H520</f>
        <v>0</v>
      </c>
      <c r="I516" s="16">
        <v>0</v>
      </c>
      <c r="J516" s="16">
        <v>0</v>
      </c>
      <c r="K516" s="16">
        <v>0</v>
      </c>
    </row>
    <row r="517" spans="1:11" ht="31.5" x14ac:dyDescent="0.25">
      <c r="A517" s="87"/>
      <c r="B517" s="93"/>
      <c r="C517" s="42" t="s">
        <v>19</v>
      </c>
      <c r="D517" s="15">
        <v>0</v>
      </c>
      <c r="E517" s="15">
        <v>0</v>
      </c>
      <c r="F517" s="15">
        <f>100-100</f>
        <v>0</v>
      </c>
      <c r="G517" s="15">
        <v>0</v>
      </c>
      <c r="H517" s="15">
        <v>0</v>
      </c>
      <c r="I517" s="15">
        <v>0</v>
      </c>
      <c r="J517" s="16">
        <v>0</v>
      </c>
      <c r="K517" s="16">
        <v>0</v>
      </c>
    </row>
    <row r="518" spans="1:11" ht="47.25" x14ac:dyDescent="0.25">
      <c r="A518" s="87"/>
      <c r="B518" s="93"/>
      <c r="C518" s="42" t="s">
        <v>34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6">
        <v>0</v>
      </c>
      <c r="J518" s="16">
        <v>0</v>
      </c>
      <c r="K518" s="16">
        <v>0</v>
      </c>
    </row>
    <row r="519" spans="1:11" ht="47.25" x14ac:dyDescent="0.25">
      <c r="A519" s="87"/>
      <c r="B519" s="93"/>
      <c r="C519" s="42" t="s">
        <v>21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6">
        <v>0</v>
      </c>
      <c r="J519" s="16">
        <v>0</v>
      </c>
      <c r="K519" s="16">
        <v>0</v>
      </c>
    </row>
    <row r="520" spans="1:11" ht="47.25" x14ac:dyDescent="0.25">
      <c r="A520" s="88"/>
      <c r="B520" s="93"/>
      <c r="C520" s="42" t="s">
        <v>22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6">
        <v>0</v>
      </c>
      <c r="J520" s="16">
        <v>0</v>
      </c>
      <c r="K520" s="16">
        <v>0</v>
      </c>
    </row>
  </sheetData>
  <mergeCells count="189"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2" sqref="D12:E12"/>
    </sheetView>
  </sheetViews>
  <sheetFormatPr defaultColWidth="16.5703125" defaultRowHeight="15" x14ac:dyDescent="0.25"/>
  <sheetData>
    <row r="1" spans="1:8" x14ac:dyDescent="0.25">
      <c r="A1" s="19"/>
      <c r="B1" s="20"/>
      <c r="C1" s="20"/>
      <c r="D1" s="20"/>
      <c r="E1" s="20"/>
      <c r="F1" s="20"/>
      <c r="G1" s="105" t="s">
        <v>126</v>
      </c>
      <c r="H1" s="105"/>
    </row>
    <row r="2" spans="1:8" x14ac:dyDescent="0.25">
      <c r="A2" s="106" t="s">
        <v>127</v>
      </c>
      <c r="B2" s="107"/>
      <c r="C2" s="107"/>
      <c r="D2" s="107"/>
      <c r="E2" s="107"/>
      <c r="F2" s="107"/>
      <c r="G2" s="107"/>
      <c r="H2" s="107"/>
    </row>
    <row r="3" spans="1:8" x14ac:dyDescent="0.25">
      <c r="A3" s="106"/>
      <c r="B3" s="107"/>
      <c r="C3" s="107"/>
      <c r="D3" s="107"/>
      <c r="E3" s="107"/>
      <c r="F3" s="107"/>
      <c r="G3" s="107"/>
      <c r="H3" s="107"/>
    </row>
    <row r="4" spans="1:8" x14ac:dyDescent="0.25">
      <c r="A4" s="103" t="s">
        <v>128</v>
      </c>
      <c r="B4" s="108" t="s">
        <v>129</v>
      </c>
      <c r="C4" s="109"/>
      <c r="D4" s="110" t="s">
        <v>130</v>
      </c>
      <c r="E4" s="113" t="s">
        <v>131</v>
      </c>
      <c r="F4" s="113"/>
      <c r="G4" s="113"/>
      <c r="H4" s="113"/>
    </row>
    <row r="5" spans="1:8" x14ac:dyDescent="0.25">
      <c r="A5" s="103"/>
      <c r="B5" s="114" t="s">
        <v>132</v>
      </c>
      <c r="C5" s="115" t="s">
        <v>133</v>
      </c>
      <c r="D5" s="111"/>
      <c r="E5" s="113" t="s">
        <v>134</v>
      </c>
      <c r="F5" s="113"/>
      <c r="G5" s="113" t="s">
        <v>133</v>
      </c>
      <c r="H5" s="113"/>
    </row>
    <row r="6" spans="1:8" ht="45" x14ac:dyDescent="0.25">
      <c r="A6" s="103"/>
      <c r="B6" s="114"/>
      <c r="C6" s="116"/>
      <c r="D6" s="112"/>
      <c r="E6" s="23" t="s">
        <v>18</v>
      </c>
      <c r="F6" s="23" t="s">
        <v>135</v>
      </c>
      <c r="G6" s="24" t="s">
        <v>18</v>
      </c>
      <c r="H6" s="23" t="s">
        <v>135</v>
      </c>
    </row>
    <row r="7" spans="1:8" x14ac:dyDescent="0.25">
      <c r="A7" s="101" t="s">
        <v>136</v>
      </c>
      <c r="B7" s="102"/>
      <c r="C7" s="102"/>
      <c r="D7" s="102"/>
      <c r="E7" s="102"/>
      <c r="F7" s="102"/>
      <c r="G7" s="102"/>
      <c r="H7" s="102"/>
    </row>
    <row r="8" spans="1:8" ht="45" x14ac:dyDescent="0.25">
      <c r="A8" s="25" t="s">
        <v>137</v>
      </c>
      <c r="B8" s="103" t="s">
        <v>138</v>
      </c>
      <c r="C8" s="103"/>
      <c r="D8" s="103"/>
      <c r="E8" s="103"/>
      <c r="F8" s="103"/>
      <c r="G8" s="103"/>
      <c r="H8" s="103"/>
    </row>
    <row r="9" spans="1:8" ht="75" x14ac:dyDescent="0.25">
      <c r="A9" s="26" t="s">
        <v>139</v>
      </c>
      <c r="B9" s="104"/>
      <c r="C9" s="104"/>
      <c r="D9" s="104"/>
      <c r="E9" s="104"/>
      <c r="F9" s="104"/>
      <c r="G9" s="104"/>
      <c r="H9" s="104"/>
    </row>
    <row r="10" spans="1:8" ht="105" x14ac:dyDescent="0.25">
      <c r="A10" s="26" t="s">
        <v>140</v>
      </c>
      <c r="B10" s="27">
        <f>B12</f>
        <v>6538</v>
      </c>
      <c r="C10" s="28">
        <f>C12</f>
        <v>6538</v>
      </c>
      <c r="D10" s="28"/>
      <c r="E10" s="29">
        <f>E12</f>
        <v>21617</v>
      </c>
      <c r="F10" s="28">
        <v>0</v>
      </c>
      <c r="G10" s="29">
        <f>G12</f>
        <v>21617</v>
      </c>
      <c r="H10" s="28">
        <v>0</v>
      </c>
    </row>
    <row r="11" spans="1:8" x14ac:dyDescent="0.25">
      <c r="A11" s="26" t="s">
        <v>141</v>
      </c>
      <c r="B11" s="30"/>
      <c r="C11" s="31"/>
      <c r="D11" s="31"/>
      <c r="E11" s="32"/>
      <c r="F11" s="30"/>
      <c r="G11" s="32"/>
      <c r="H11" s="31"/>
    </row>
    <row r="12" spans="1:8" ht="210" x14ac:dyDescent="0.25">
      <c r="A12" s="26" t="s">
        <v>142</v>
      </c>
      <c r="B12" s="30">
        <v>6538</v>
      </c>
      <c r="C12" s="31">
        <v>6538</v>
      </c>
      <c r="D12" s="31"/>
      <c r="E12" s="32">
        <v>21617</v>
      </c>
      <c r="F12" s="31">
        <v>0</v>
      </c>
      <c r="G12" s="32">
        <v>21617</v>
      </c>
      <c r="H12" s="31">
        <v>0</v>
      </c>
    </row>
    <row r="13" spans="1:8" ht="45" x14ac:dyDescent="0.25">
      <c r="A13" s="25" t="s">
        <v>143</v>
      </c>
      <c r="B13" s="33" t="s">
        <v>144</v>
      </c>
      <c r="C13" s="34" t="s">
        <v>144</v>
      </c>
      <c r="D13" s="34"/>
      <c r="E13" s="35">
        <f>E10+E14+E15</f>
        <v>21618.5</v>
      </c>
      <c r="F13" s="35">
        <f t="shared" ref="F13:H13" si="0">F10+F14+F15</f>
        <v>0</v>
      </c>
      <c r="G13" s="35">
        <f>G10+G14</f>
        <v>21618.5</v>
      </c>
      <c r="H13" s="35">
        <f t="shared" si="0"/>
        <v>0</v>
      </c>
    </row>
    <row r="14" spans="1:8" ht="135" x14ac:dyDescent="0.25">
      <c r="A14" s="26" t="s">
        <v>145</v>
      </c>
      <c r="B14" s="30" t="s">
        <v>144</v>
      </c>
      <c r="C14" s="31" t="s">
        <v>144</v>
      </c>
      <c r="D14" s="31"/>
      <c r="E14" s="32">
        <v>1.5</v>
      </c>
      <c r="F14" s="30">
        <v>0</v>
      </c>
      <c r="G14" s="36">
        <v>1.5</v>
      </c>
      <c r="H14" s="30">
        <v>0</v>
      </c>
    </row>
    <row r="15" spans="1:8" ht="270" x14ac:dyDescent="0.25">
      <c r="A15" s="37" t="s">
        <v>146</v>
      </c>
      <c r="B15" s="31" t="s">
        <v>144</v>
      </c>
      <c r="C15" s="31" t="s">
        <v>144</v>
      </c>
      <c r="D15" s="31"/>
      <c r="E15" s="32">
        <v>0</v>
      </c>
      <c r="F15" s="38">
        <v>0</v>
      </c>
      <c r="G15" s="32">
        <v>0</v>
      </c>
      <c r="H15" s="38">
        <v>0</v>
      </c>
    </row>
    <row r="16" spans="1:8" ht="45" x14ac:dyDescent="0.25">
      <c r="A16" s="25" t="s">
        <v>143</v>
      </c>
      <c r="B16" s="34"/>
      <c r="C16" s="34"/>
      <c r="D16" s="34"/>
      <c r="E16" s="35">
        <f>E13</f>
        <v>21618.5</v>
      </c>
      <c r="F16" s="34">
        <f>F13+F14+F15</f>
        <v>0</v>
      </c>
      <c r="G16" s="35">
        <f>G13</f>
        <v>21618.5</v>
      </c>
      <c r="H16" s="34">
        <f>H13+H14+H15</f>
        <v>0</v>
      </c>
    </row>
  </sheetData>
  <mergeCells count="13"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I14" sqref="I14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43"/>
      <c r="B1" s="21"/>
      <c r="C1" s="21"/>
      <c r="D1" s="21"/>
      <c r="E1" s="21"/>
      <c r="F1" s="21"/>
      <c r="G1" s="105" t="s">
        <v>147</v>
      </c>
      <c r="H1" s="105"/>
    </row>
    <row r="2" spans="1:10" ht="78.75" customHeight="1" x14ac:dyDescent="0.25">
      <c r="A2" s="106" t="s">
        <v>148</v>
      </c>
      <c r="B2" s="107"/>
      <c r="C2" s="107"/>
      <c r="D2" s="107"/>
      <c r="E2" s="107"/>
      <c r="F2" s="107"/>
      <c r="G2" s="107"/>
      <c r="H2" s="107"/>
    </row>
    <row r="3" spans="1:10" x14ac:dyDescent="0.25">
      <c r="A3" s="113" t="s">
        <v>128</v>
      </c>
      <c r="B3" s="103" t="s">
        <v>129</v>
      </c>
      <c r="C3" s="103"/>
      <c r="D3" s="114" t="s">
        <v>149</v>
      </c>
      <c r="E3" s="113" t="s">
        <v>131</v>
      </c>
      <c r="F3" s="113"/>
      <c r="G3" s="113"/>
      <c r="H3" s="113"/>
    </row>
    <row r="4" spans="1:10" x14ac:dyDescent="0.25">
      <c r="A4" s="113"/>
      <c r="B4" s="114" t="s">
        <v>132</v>
      </c>
      <c r="C4" s="117" t="s">
        <v>133</v>
      </c>
      <c r="D4" s="114"/>
      <c r="E4" s="114" t="s">
        <v>134</v>
      </c>
      <c r="F4" s="114"/>
      <c r="G4" s="117" t="s">
        <v>133</v>
      </c>
      <c r="H4" s="117"/>
    </row>
    <row r="5" spans="1:10" ht="45" x14ac:dyDescent="0.25">
      <c r="A5" s="113"/>
      <c r="B5" s="114"/>
      <c r="C5" s="117"/>
      <c r="D5" s="114"/>
      <c r="E5" s="22" t="s">
        <v>18</v>
      </c>
      <c r="F5" s="22" t="s">
        <v>150</v>
      </c>
      <c r="G5" s="44" t="s">
        <v>18</v>
      </c>
      <c r="H5" s="22" t="s">
        <v>150</v>
      </c>
    </row>
    <row r="6" spans="1:10" x14ac:dyDescent="0.25">
      <c r="A6" s="121" t="s">
        <v>136</v>
      </c>
      <c r="B6" s="122"/>
      <c r="C6" s="122"/>
      <c r="D6" s="122"/>
      <c r="E6" s="122"/>
      <c r="F6" s="122"/>
      <c r="G6" s="122"/>
      <c r="H6" s="123"/>
    </row>
    <row r="7" spans="1:10" x14ac:dyDescent="0.25">
      <c r="A7" s="25" t="s">
        <v>151</v>
      </c>
      <c r="B7" s="118" t="s">
        <v>152</v>
      </c>
      <c r="C7" s="119"/>
      <c r="D7" s="119"/>
      <c r="E7" s="119"/>
      <c r="F7" s="119"/>
      <c r="G7" s="119"/>
      <c r="H7" s="120"/>
    </row>
    <row r="8" spans="1:10" ht="45" x14ac:dyDescent="0.25">
      <c r="A8" s="26" t="s">
        <v>153</v>
      </c>
      <c r="B8" s="124" t="s">
        <v>154</v>
      </c>
      <c r="C8" s="125"/>
      <c r="D8" s="125"/>
      <c r="E8" s="125"/>
      <c r="F8" s="125"/>
      <c r="G8" s="126"/>
      <c r="H8" s="45"/>
    </row>
    <row r="9" spans="1:10" ht="60" x14ac:dyDescent="0.25">
      <c r="A9" s="26" t="s">
        <v>140</v>
      </c>
      <c r="B9" s="45">
        <f>B11</f>
        <v>7781</v>
      </c>
      <c r="C9" s="45">
        <f>C11</f>
        <v>7781</v>
      </c>
      <c r="D9" s="45"/>
      <c r="E9" s="46">
        <f>E11</f>
        <v>352356.4</v>
      </c>
      <c r="F9" s="46">
        <v>0</v>
      </c>
      <c r="G9" s="46">
        <f>G11</f>
        <v>352356.4</v>
      </c>
      <c r="H9" s="46">
        <v>0</v>
      </c>
      <c r="I9" s="47"/>
    </row>
    <row r="10" spans="1:10" x14ac:dyDescent="0.25">
      <c r="A10" s="26" t="s">
        <v>141</v>
      </c>
      <c r="B10" s="45"/>
      <c r="C10" s="45"/>
      <c r="D10" s="45"/>
      <c r="E10" s="46"/>
      <c r="F10" s="46"/>
      <c r="G10" s="46"/>
      <c r="H10" s="46"/>
    </row>
    <row r="11" spans="1:10" ht="60" x14ac:dyDescent="0.25">
      <c r="A11" s="26" t="s">
        <v>155</v>
      </c>
      <c r="B11" s="45">
        <v>7781</v>
      </c>
      <c r="C11" s="45">
        <v>7781</v>
      </c>
      <c r="D11" s="45"/>
      <c r="E11" s="46">
        <v>352356.4</v>
      </c>
      <c r="F11" s="46">
        <v>0</v>
      </c>
      <c r="G11" s="46">
        <v>352356.4</v>
      </c>
      <c r="H11" s="46">
        <v>0</v>
      </c>
    </row>
    <row r="12" spans="1:10" ht="30" x14ac:dyDescent="0.25">
      <c r="A12" s="25" t="s">
        <v>156</v>
      </c>
      <c r="B12" s="118" t="s">
        <v>157</v>
      </c>
      <c r="C12" s="119"/>
      <c r="D12" s="119"/>
      <c r="E12" s="119"/>
      <c r="F12" s="119"/>
      <c r="G12" s="119"/>
      <c r="H12" s="120"/>
    </row>
    <row r="13" spans="1:10" ht="45" x14ac:dyDescent="0.25">
      <c r="A13" s="26" t="s">
        <v>158</v>
      </c>
      <c r="B13" s="124" t="s">
        <v>154</v>
      </c>
      <c r="C13" s="125"/>
      <c r="D13" s="125"/>
      <c r="E13" s="125"/>
      <c r="F13" s="125"/>
      <c r="G13" s="126"/>
      <c r="H13" s="45"/>
    </row>
    <row r="14" spans="1:10" ht="60" x14ac:dyDescent="0.25">
      <c r="A14" s="26" t="s">
        <v>140</v>
      </c>
      <c r="B14" s="48">
        <f>B16</f>
        <v>1212</v>
      </c>
      <c r="C14" s="48">
        <f>C16</f>
        <v>1212</v>
      </c>
      <c r="D14" s="49"/>
      <c r="E14" s="49">
        <f>E16</f>
        <v>57593.599999999999</v>
      </c>
      <c r="F14" s="49">
        <v>0</v>
      </c>
      <c r="G14" s="46">
        <f>G16</f>
        <v>57593.599999999999</v>
      </c>
      <c r="H14" s="46">
        <v>0</v>
      </c>
      <c r="I14" s="50"/>
      <c r="J14" s="51"/>
    </row>
    <row r="15" spans="1:10" x14ac:dyDescent="0.25">
      <c r="A15" s="26" t="s">
        <v>141</v>
      </c>
      <c r="B15" s="48"/>
      <c r="C15" s="48"/>
      <c r="D15" s="45"/>
      <c r="E15" s="45"/>
      <c r="F15" s="45"/>
      <c r="G15" s="46"/>
      <c r="H15" s="46"/>
    </row>
    <row r="16" spans="1:10" ht="60" x14ac:dyDescent="0.25">
      <c r="A16" s="26" t="s">
        <v>155</v>
      </c>
      <c r="B16" s="48">
        <v>1212</v>
      </c>
      <c r="C16" s="48">
        <v>1212</v>
      </c>
      <c r="D16" s="49"/>
      <c r="E16" s="49">
        <v>57593.599999999999</v>
      </c>
      <c r="F16" s="49">
        <v>0</v>
      </c>
      <c r="G16" s="46">
        <v>57593.599999999999</v>
      </c>
      <c r="H16" s="46">
        <v>0</v>
      </c>
    </row>
    <row r="17" spans="1:10" ht="30" x14ac:dyDescent="0.25">
      <c r="A17" s="25" t="s">
        <v>156</v>
      </c>
      <c r="B17" s="118" t="s">
        <v>159</v>
      </c>
      <c r="C17" s="119"/>
      <c r="D17" s="119"/>
      <c r="E17" s="119"/>
      <c r="F17" s="119"/>
      <c r="G17" s="119"/>
      <c r="H17" s="120"/>
    </row>
    <row r="18" spans="1:10" ht="45" x14ac:dyDescent="0.25">
      <c r="A18" s="26" t="s">
        <v>153</v>
      </c>
      <c r="B18" s="124" t="s">
        <v>154</v>
      </c>
      <c r="C18" s="125"/>
      <c r="D18" s="125"/>
      <c r="E18" s="125"/>
      <c r="F18" s="125"/>
      <c r="G18" s="126"/>
      <c r="H18" s="45"/>
    </row>
    <row r="19" spans="1:10" ht="60" x14ac:dyDescent="0.25">
      <c r="A19" s="52" t="s">
        <v>140</v>
      </c>
      <c r="B19" s="53">
        <v>23</v>
      </c>
      <c r="C19" s="53">
        <v>23</v>
      </c>
      <c r="D19" s="53"/>
      <c r="E19" s="53">
        <f>E21</f>
        <v>4077.8</v>
      </c>
      <c r="F19" s="53">
        <v>0</v>
      </c>
      <c r="G19" s="53">
        <f>G21</f>
        <v>4077.8</v>
      </c>
      <c r="H19" s="45">
        <v>0</v>
      </c>
      <c r="I19" s="54"/>
    </row>
    <row r="20" spans="1:10" x14ac:dyDescent="0.25">
      <c r="A20" s="26" t="s">
        <v>141</v>
      </c>
      <c r="B20" s="45"/>
      <c r="C20" s="45"/>
      <c r="D20" s="45"/>
      <c r="E20" s="45"/>
      <c r="F20" s="45"/>
      <c r="G20" s="45"/>
      <c r="H20" s="45"/>
    </row>
    <row r="21" spans="1:10" ht="60" x14ac:dyDescent="0.25">
      <c r="A21" s="26" t="s">
        <v>155</v>
      </c>
      <c r="B21" s="45">
        <v>23</v>
      </c>
      <c r="C21" s="45">
        <v>23</v>
      </c>
      <c r="D21" s="45"/>
      <c r="E21" s="45">
        <v>4077.8</v>
      </c>
      <c r="F21" s="45">
        <v>0</v>
      </c>
      <c r="G21" s="45">
        <v>4077.8</v>
      </c>
      <c r="H21" s="45">
        <v>0</v>
      </c>
    </row>
    <row r="22" spans="1:10" ht="30" x14ac:dyDescent="0.25">
      <c r="A22" s="25" t="s">
        <v>156</v>
      </c>
      <c r="B22" s="118" t="s">
        <v>160</v>
      </c>
      <c r="C22" s="119"/>
      <c r="D22" s="119"/>
      <c r="E22" s="119"/>
      <c r="F22" s="119"/>
      <c r="G22" s="119"/>
      <c r="H22" s="120"/>
    </row>
    <row r="23" spans="1:10" ht="45" x14ac:dyDescent="0.25">
      <c r="A23" s="26" t="s">
        <v>153</v>
      </c>
      <c r="B23" s="124" t="s">
        <v>154</v>
      </c>
      <c r="C23" s="125"/>
      <c r="D23" s="125"/>
      <c r="E23" s="125"/>
      <c r="F23" s="125"/>
      <c r="G23" s="126"/>
      <c r="H23" s="45"/>
    </row>
    <row r="24" spans="1:10" ht="60" x14ac:dyDescent="0.25">
      <c r="A24" s="26" t="s">
        <v>140</v>
      </c>
      <c r="B24" s="45">
        <v>5</v>
      </c>
      <c r="C24" s="45">
        <v>5</v>
      </c>
      <c r="D24" s="45"/>
      <c r="E24" s="46">
        <f>E26</f>
        <v>820.9</v>
      </c>
      <c r="F24" s="46">
        <v>0</v>
      </c>
      <c r="G24" s="46">
        <f>G26</f>
        <v>820.87</v>
      </c>
      <c r="H24" s="46">
        <v>0</v>
      </c>
      <c r="I24" s="54"/>
    </row>
    <row r="25" spans="1:10" x14ac:dyDescent="0.25">
      <c r="A25" s="26" t="s">
        <v>141</v>
      </c>
      <c r="B25" s="45"/>
      <c r="C25" s="45"/>
      <c r="D25" s="45"/>
      <c r="E25" s="46"/>
      <c r="F25" s="46"/>
      <c r="G25" s="46"/>
      <c r="H25" s="46"/>
    </row>
    <row r="26" spans="1:10" ht="60" x14ac:dyDescent="0.25">
      <c r="A26" s="26" t="s">
        <v>155</v>
      </c>
      <c r="B26" s="45">
        <v>5</v>
      </c>
      <c r="C26" s="45">
        <v>5</v>
      </c>
      <c r="D26" s="45"/>
      <c r="E26" s="46">
        <v>820.9</v>
      </c>
      <c r="F26" s="46">
        <v>0</v>
      </c>
      <c r="G26" s="46">
        <v>820.87</v>
      </c>
      <c r="H26" s="46">
        <v>0</v>
      </c>
    </row>
    <row r="27" spans="1:10" ht="30" x14ac:dyDescent="0.25">
      <c r="A27" s="25" t="s">
        <v>156</v>
      </c>
      <c r="B27" s="118" t="s">
        <v>161</v>
      </c>
      <c r="C27" s="119"/>
      <c r="D27" s="119"/>
      <c r="E27" s="119"/>
      <c r="F27" s="119"/>
      <c r="G27" s="119"/>
      <c r="H27" s="120"/>
    </row>
    <row r="28" spans="1:10" ht="45" x14ac:dyDescent="0.25">
      <c r="A28" s="26" t="s">
        <v>153</v>
      </c>
      <c r="B28" s="124" t="s">
        <v>154</v>
      </c>
      <c r="C28" s="125"/>
      <c r="D28" s="125"/>
      <c r="E28" s="125"/>
      <c r="F28" s="125"/>
      <c r="G28" s="126"/>
      <c r="H28" s="45"/>
    </row>
    <row r="29" spans="1:10" ht="60" x14ac:dyDescent="0.25">
      <c r="A29" s="26" t="s">
        <v>140</v>
      </c>
      <c r="B29" s="45">
        <v>34</v>
      </c>
      <c r="C29" s="45">
        <v>34</v>
      </c>
      <c r="D29" s="45"/>
      <c r="E29" s="45">
        <f>E31</f>
        <v>1574.8</v>
      </c>
      <c r="F29" s="45">
        <v>0</v>
      </c>
      <c r="G29" s="45">
        <f>G31</f>
        <v>1574.8</v>
      </c>
      <c r="H29" s="45">
        <v>0</v>
      </c>
      <c r="I29" s="54"/>
      <c r="J29" s="51"/>
    </row>
    <row r="30" spans="1:10" x14ac:dyDescent="0.25">
      <c r="A30" s="26" t="s">
        <v>141</v>
      </c>
      <c r="B30" s="45"/>
      <c r="C30" s="45"/>
      <c r="D30" s="45"/>
      <c r="E30" s="45"/>
      <c r="F30" s="45"/>
      <c r="G30" s="45"/>
      <c r="H30" s="45"/>
    </row>
    <row r="31" spans="1:10" ht="60" x14ac:dyDescent="0.25">
      <c r="A31" s="26" t="s">
        <v>155</v>
      </c>
      <c r="B31" s="45">
        <v>34</v>
      </c>
      <c r="C31" s="45">
        <v>34</v>
      </c>
      <c r="D31" s="45"/>
      <c r="E31" s="45">
        <v>1574.8</v>
      </c>
      <c r="F31" s="45">
        <v>0</v>
      </c>
      <c r="G31" s="45">
        <v>1574.8</v>
      </c>
      <c r="H31" s="45">
        <v>0</v>
      </c>
    </row>
    <row r="32" spans="1:10" ht="30" x14ac:dyDescent="0.25">
      <c r="A32" s="25" t="s">
        <v>156</v>
      </c>
      <c r="B32" s="118" t="s">
        <v>162</v>
      </c>
      <c r="C32" s="119"/>
      <c r="D32" s="119"/>
      <c r="E32" s="119"/>
      <c r="F32" s="119"/>
      <c r="G32" s="119"/>
      <c r="H32" s="120"/>
    </row>
    <row r="33" spans="1:10" ht="45" x14ac:dyDescent="0.25">
      <c r="A33" s="26" t="s">
        <v>153</v>
      </c>
      <c r="B33" s="124" t="s">
        <v>154</v>
      </c>
      <c r="C33" s="125"/>
      <c r="D33" s="125"/>
      <c r="E33" s="125"/>
      <c r="F33" s="125"/>
      <c r="G33" s="126"/>
      <c r="H33" s="45"/>
    </row>
    <row r="34" spans="1:10" ht="60" x14ac:dyDescent="0.25">
      <c r="A34" s="26" t="s">
        <v>140</v>
      </c>
      <c r="B34" s="45">
        <v>1</v>
      </c>
      <c r="C34" s="45">
        <v>1</v>
      </c>
      <c r="D34" s="45"/>
      <c r="E34" s="45">
        <f>E36</f>
        <v>569.1</v>
      </c>
      <c r="F34" s="45">
        <v>0</v>
      </c>
      <c r="G34" s="45">
        <f>G36</f>
        <v>569.1</v>
      </c>
      <c r="H34" s="45">
        <v>0</v>
      </c>
      <c r="I34" s="54"/>
      <c r="J34" s="51"/>
    </row>
    <row r="35" spans="1:10" x14ac:dyDescent="0.25">
      <c r="A35" s="26" t="s">
        <v>141</v>
      </c>
      <c r="B35" s="45"/>
      <c r="C35" s="45"/>
      <c r="D35" s="45"/>
      <c r="E35" s="45"/>
      <c r="F35" s="45"/>
      <c r="G35" s="46"/>
      <c r="H35" s="46"/>
    </row>
    <row r="36" spans="1:10" ht="60" x14ac:dyDescent="0.25">
      <c r="A36" s="26" t="s">
        <v>155</v>
      </c>
      <c r="B36" s="45">
        <v>1</v>
      </c>
      <c r="C36" s="45">
        <v>1</v>
      </c>
      <c r="D36" s="45"/>
      <c r="E36" s="45">
        <v>569.1</v>
      </c>
      <c r="F36" s="45">
        <v>0</v>
      </c>
      <c r="G36" s="45">
        <v>569.1</v>
      </c>
      <c r="H36" s="45">
        <v>0</v>
      </c>
    </row>
    <row r="37" spans="1:10" ht="66.75" customHeight="1" x14ac:dyDescent="0.25">
      <c r="A37" s="25" t="s">
        <v>156</v>
      </c>
      <c r="B37" s="118" t="s">
        <v>163</v>
      </c>
      <c r="C37" s="119"/>
      <c r="D37" s="119"/>
      <c r="E37" s="119"/>
      <c r="F37" s="119"/>
      <c r="G37" s="119"/>
      <c r="H37" s="120"/>
    </row>
    <row r="38" spans="1:10" ht="45" x14ac:dyDescent="0.25">
      <c r="A38" s="26" t="s">
        <v>164</v>
      </c>
      <c r="B38" s="124" t="s">
        <v>154</v>
      </c>
      <c r="C38" s="125"/>
      <c r="D38" s="125"/>
      <c r="E38" s="125"/>
      <c r="F38" s="125"/>
      <c r="G38" s="126"/>
      <c r="H38" s="45"/>
    </row>
    <row r="39" spans="1:10" ht="60" x14ac:dyDescent="0.25">
      <c r="A39" s="26" t="s">
        <v>140</v>
      </c>
      <c r="B39" s="46" t="str">
        <f>B41</f>
        <v>28</v>
      </c>
      <c r="C39" s="46" t="str">
        <f>C41</f>
        <v>28</v>
      </c>
      <c r="D39" s="45"/>
      <c r="E39" s="46">
        <f>E41</f>
        <v>2419.6</v>
      </c>
      <c r="F39" s="46">
        <v>0</v>
      </c>
      <c r="G39" s="46">
        <f>G41</f>
        <v>2419.6</v>
      </c>
      <c r="H39" s="46">
        <v>0</v>
      </c>
    </row>
    <row r="40" spans="1:10" x14ac:dyDescent="0.25">
      <c r="A40" s="26" t="s">
        <v>141</v>
      </c>
      <c r="B40" s="55"/>
      <c r="C40" s="55"/>
      <c r="D40" s="45"/>
      <c r="E40" s="45"/>
      <c r="F40" s="45"/>
      <c r="G40" s="46"/>
      <c r="H40" s="46"/>
    </row>
    <row r="41" spans="1:10" ht="60" x14ac:dyDescent="0.25">
      <c r="A41" s="26" t="s">
        <v>155</v>
      </c>
      <c r="B41" s="55" t="s">
        <v>165</v>
      </c>
      <c r="C41" s="55" t="s">
        <v>165</v>
      </c>
      <c r="D41" s="45"/>
      <c r="E41" s="46">
        <v>2419.6</v>
      </c>
      <c r="F41" s="46">
        <v>0</v>
      </c>
      <c r="G41" s="46">
        <v>2419.6</v>
      </c>
      <c r="H41" s="46">
        <v>0</v>
      </c>
    </row>
    <row r="42" spans="1:10" ht="61.5" customHeight="1" x14ac:dyDescent="0.25">
      <c r="A42" s="25" t="s">
        <v>156</v>
      </c>
      <c r="B42" s="118" t="s">
        <v>166</v>
      </c>
      <c r="C42" s="119"/>
      <c r="D42" s="119"/>
      <c r="E42" s="119"/>
      <c r="F42" s="119"/>
      <c r="G42" s="119"/>
      <c r="H42" s="120"/>
    </row>
    <row r="43" spans="1:10" ht="45" x14ac:dyDescent="0.25">
      <c r="A43" s="26" t="s">
        <v>153</v>
      </c>
      <c r="B43" s="124" t="s">
        <v>154</v>
      </c>
      <c r="C43" s="125"/>
      <c r="D43" s="125"/>
      <c r="E43" s="125"/>
      <c r="F43" s="125"/>
      <c r="G43" s="126"/>
      <c r="H43" s="45"/>
    </row>
    <row r="44" spans="1:10" ht="60" x14ac:dyDescent="0.25">
      <c r="A44" s="26" t="s">
        <v>140</v>
      </c>
      <c r="B44" s="45">
        <v>106</v>
      </c>
      <c r="C44" s="45">
        <v>106</v>
      </c>
      <c r="D44" s="45"/>
      <c r="E44" s="46">
        <f>E46</f>
        <v>9545.7999999999993</v>
      </c>
      <c r="F44" s="46">
        <v>0</v>
      </c>
      <c r="G44" s="46">
        <f>G46</f>
        <v>9545.7999999999993</v>
      </c>
      <c r="H44" s="46">
        <v>0</v>
      </c>
      <c r="I44" s="56"/>
      <c r="J44" s="51"/>
    </row>
    <row r="45" spans="1:10" x14ac:dyDescent="0.25">
      <c r="A45" s="26" t="s">
        <v>141</v>
      </c>
      <c r="B45" s="45"/>
      <c r="C45" s="45"/>
      <c r="D45" s="45"/>
      <c r="E45" s="46"/>
      <c r="F45" s="46"/>
      <c r="G45" s="46"/>
      <c r="H45" s="46"/>
    </row>
    <row r="46" spans="1:10" ht="60" x14ac:dyDescent="0.25">
      <c r="A46" s="26" t="s">
        <v>155</v>
      </c>
      <c r="B46" s="45">
        <v>106</v>
      </c>
      <c r="C46" s="45">
        <v>106</v>
      </c>
      <c r="D46" s="45"/>
      <c r="E46" s="46">
        <v>9545.7999999999993</v>
      </c>
      <c r="F46" s="46">
        <v>0</v>
      </c>
      <c r="G46" s="46">
        <v>9545.7999999999993</v>
      </c>
      <c r="H46" s="46">
        <v>0</v>
      </c>
    </row>
    <row r="47" spans="1:10" ht="30" x14ac:dyDescent="0.25">
      <c r="A47" s="25" t="s">
        <v>137</v>
      </c>
      <c r="B47" s="118" t="s">
        <v>167</v>
      </c>
      <c r="C47" s="119"/>
      <c r="D47" s="119"/>
      <c r="E47" s="119"/>
      <c r="F47" s="119"/>
      <c r="G47" s="119"/>
      <c r="H47" s="120"/>
    </row>
    <row r="48" spans="1:10" ht="45" x14ac:dyDescent="0.25">
      <c r="A48" s="26" t="s">
        <v>168</v>
      </c>
      <c r="B48" s="127"/>
      <c r="C48" s="128"/>
      <c r="D48" s="128"/>
      <c r="E48" s="128"/>
      <c r="F48" s="128"/>
      <c r="G48" s="129"/>
      <c r="H48" s="45"/>
    </row>
    <row r="49" spans="1:9" ht="60" x14ac:dyDescent="0.25">
      <c r="A49" s="26" t="s">
        <v>140</v>
      </c>
      <c r="B49" s="45" t="s">
        <v>144</v>
      </c>
      <c r="C49" s="45" t="s">
        <v>144</v>
      </c>
      <c r="D49" s="45"/>
      <c r="E49" s="46">
        <f>E51</f>
        <v>2023.6</v>
      </c>
      <c r="F49" s="46">
        <v>0</v>
      </c>
      <c r="G49" s="46">
        <f>G51</f>
        <v>2023.6</v>
      </c>
      <c r="H49" s="46">
        <v>0</v>
      </c>
      <c r="I49" s="51"/>
    </row>
    <row r="50" spans="1:9" x14ac:dyDescent="0.25">
      <c r="A50" s="26" t="s">
        <v>141</v>
      </c>
      <c r="B50" s="45"/>
      <c r="C50" s="45"/>
      <c r="D50" s="45"/>
      <c r="E50" s="46"/>
      <c r="F50" s="46"/>
      <c r="G50" s="46"/>
      <c r="H50" s="46"/>
    </row>
    <row r="51" spans="1:9" ht="60" x14ac:dyDescent="0.25">
      <c r="A51" s="26" t="s">
        <v>155</v>
      </c>
      <c r="B51" s="45" t="s">
        <v>144</v>
      </c>
      <c r="C51" s="45" t="s">
        <v>144</v>
      </c>
      <c r="D51" s="45"/>
      <c r="E51" s="46">
        <v>2023.6</v>
      </c>
      <c r="F51" s="46">
        <v>0</v>
      </c>
      <c r="G51" s="46">
        <v>2023.6</v>
      </c>
      <c r="H51" s="46">
        <v>0</v>
      </c>
    </row>
    <row r="52" spans="1:9" ht="30" x14ac:dyDescent="0.25">
      <c r="A52" s="25" t="s">
        <v>137</v>
      </c>
      <c r="B52" s="118" t="s">
        <v>169</v>
      </c>
      <c r="C52" s="119"/>
      <c r="D52" s="119"/>
      <c r="E52" s="119"/>
      <c r="F52" s="119"/>
      <c r="G52" s="119"/>
      <c r="H52" s="120"/>
    </row>
    <row r="53" spans="1:9" ht="45" x14ac:dyDescent="0.25">
      <c r="A53" s="26" t="s">
        <v>168</v>
      </c>
      <c r="B53" s="127"/>
      <c r="C53" s="128"/>
      <c r="D53" s="128"/>
      <c r="E53" s="128"/>
      <c r="F53" s="128"/>
      <c r="G53" s="129"/>
      <c r="H53" s="45"/>
    </row>
    <row r="54" spans="1:9" ht="60" x14ac:dyDescent="0.25">
      <c r="A54" s="26" t="s">
        <v>140</v>
      </c>
      <c r="B54" s="45">
        <f>B56</f>
        <v>288</v>
      </c>
      <c r="C54" s="45">
        <f>C56</f>
        <v>288</v>
      </c>
      <c r="D54" s="45"/>
      <c r="E54" s="46">
        <f>E56</f>
        <v>29723.3</v>
      </c>
      <c r="F54" s="46">
        <v>0</v>
      </c>
      <c r="G54" s="46">
        <f>G56</f>
        <v>29723.3</v>
      </c>
      <c r="H54" s="46">
        <v>0</v>
      </c>
      <c r="I54" s="51"/>
    </row>
    <row r="55" spans="1:9" x14ac:dyDescent="0.25">
      <c r="A55" s="26" t="s">
        <v>141</v>
      </c>
      <c r="B55" s="45"/>
      <c r="C55" s="45"/>
      <c r="D55" s="45"/>
      <c r="E55" s="46"/>
      <c r="F55" s="46"/>
      <c r="G55" s="46"/>
      <c r="H55" s="46"/>
    </row>
    <row r="56" spans="1:9" ht="60" x14ac:dyDescent="0.25">
      <c r="A56" s="26" t="s">
        <v>155</v>
      </c>
      <c r="B56" s="45">
        <v>288</v>
      </c>
      <c r="C56" s="45">
        <v>288</v>
      </c>
      <c r="D56" s="45"/>
      <c r="E56" s="46">
        <f>29713.6+9.7</f>
        <v>29723.3</v>
      </c>
      <c r="F56" s="46">
        <v>0</v>
      </c>
      <c r="G56" s="46">
        <v>29723.3</v>
      </c>
      <c r="H56" s="46">
        <v>0</v>
      </c>
    </row>
    <row r="57" spans="1:9" ht="30" x14ac:dyDescent="0.25">
      <c r="A57" s="25" t="s">
        <v>137</v>
      </c>
      <c r="B57" s="118" t="s">
        <v>170</v>
      </c>
      <c r="C57" s="119"/>
      <c r="D57" s="119"/>
      <c r="E57" s="119"/>
      <c r="F57" s="119"/>
      <c r="G57" s="119"/>
      <c r="H57" s="120"/>
    </row>
    <row r="58" spans="1:9" ht="45" x14ac:dyDescent="0.25">
      <c r="A58" s="26" t="s">
        <v>171</v>
      </c>
      <c r="B58" s="127"/>
      <c r="C58" s="128"/>
      <c r="D58" s="128"/>
      <c r="E58" s="128"/>
      <c r="F58" s="128"/>
      <c r="G58" s="129"/>
      <c r="H58" s="45"/>
    </row>
    <row r="59" spans="1:9" ht="60" x14ac:dyDescent="0.25">
      <c r="A59" s="26" t="s">
        <v>140</v>
      </c>
      <c r="B59" s="45">
        <v>26</v>
      </c>
      <c r="C59" s="45">
        <v>26</v>
      </c>
      <c r="D59" s="45"/>
      <c r="E59" s="46">
        <f>E61</f>
        <v>8610.7000000000007</v>
      </c>
      <c r="F59" s="46">
        <v>0</v>
      </c>
      <c r="G59" s="46">
        <f>G61</f>
        <v>8610.7000000000007</v>
      </c>
      <c r="H59" s="46">
        <v>0</v>
      </c>
      <c r="I59" s="51"/>
    </row>
    <row r="60" spans="1:9" x14ac:dyDescent="0.25">
      <c r="A60" s="26" t="s">
        <v>141</v>
      </c>
      <c r="B60" s="45"/>
      <c r="C60" s="45"/>
      <c r="D60" s="45"/>
      <c r="E60" s="46"/>
      <c r="F60" s="46"/>
      <c r="G60" s="46"/>
      <c r="H60" s="46"/>
    </row>
    <row r="61" spans="1:9" ht="60" x14ac:dyDescent="0.25">
      <c r="A61" s="26" t="s">
        <v>155</v>
      </c>
      <c r="B61" s="45">
        <v>26</v>
      </c>
      <c r="C61" s="45">
        <v>26</v>
      </c>
      <c r="D61" s="45"/>
      <c r="E61" s="46">
        <v>8610.7000000000007</v>
      </c>
      <c r="F61" s="46">
        <v>0</v>
      </c>
      <c r="G61" s="46">
        <v>8610.7000000000007</v>
      </c>
      <c r="H61" s="46">
        <v>0</v>
      </c>
    </row>
    <row r="62" spans="1:9" ht="30" x14ac:dyDescent="0.25">
      <c r="A62" s="25" t="s">
        <v>137</v>
      </c>
      <c r="B62" s="118" t="s">
        <v>172</v>
      </c>
      <c r="C62" s="119"/>
      <c r="D62" s="119"/>
      <c r="E62" s="119"/>
      <c r="F62" s="119"/>
      <c r="G62" s="119"/>
      <c r="H62" s="120"/>
    </row>
    <row r="63" spans="1:9" ht="45" x14ac:dyDescent="0.25">
      <c r="A63" s="26" t="s">
        <v>173</v>
      </c>
      <c r="B63" s="124" t="s">
        <v>154</v>
      </c>
      <c r="C63" s="125"/>
      <c r="D63" s="125"/>
      <c r="E63" s="125"/>
      <c r="F63" s="125"/>
      <c r="G63" s="126"/>
      <c r="H63" s="45"/>
    </row>
    <row r="64" spans="1:9" ht="60" x14ac:dyDescent="0.25">
      <c r="A64" s="26" t="s">
        <v>140</v>
      </c>
      <c r="B64" s="45">
        <v>4932</v>
      </c>
      <c r="C64" s="45">
        <v>4932</v>
      </c>
      <c r="D64" s="45"/>
      <c r="E64" s="46">
        <f>E66</f>
        <v>35561.199999999997</v>
      </c>
      <c r="F64" s="46">
        <v>0</v>
      </c>
      <c r="G64" s="46">
        <f>G66</f>
        <v>35561.199999999997</v>
      </c>
      <c r="H64" s="46">
        <v>0</v>
      </c>
      <c r="I64" s="51"/>
    </row>
    <row r="65" spans="1:10" x14ac:dyDescent="0.25">
      <c r="A65" s="26" t="s">
        <v>141</v>
      </c>
      <c r="B65" s="45"/>
      <c r="C65" s="45"/>
      <c r="D65" s="45"/>
      <c r="E65" s="46"/>
      <c r="F65" s="46"/>
      <c r="G65" s="46"/>
      <c r="H65" s="46"/>
    </row>
    <row r="66" spans="1:10" ht="60" x14ac:dyDescent="0.25">
      <c r="A66" s="26" t="s">
        <v>155</v>
      </c>
      <c r="B66" s="45">
        <v>4932</v>
      </c>
      <c r="C66" s="45">
        <v>4932</v>
      </c>
      <c r="D66" s="45"/>
      <c r="E66" s="46">
        <v>35561.199999999997</v>
      </c>
      <c r="F66" s="46">
        <v>0</v>
      </c>
      <c r="G66" s="46">
        <v>35561.199999999997</v>
      </c>
      <c r="H66" s="46">
        <v>0</v>
      </c>
    </row>
    <row r="67" spans="1:10" ht="30" x14ac:dyDescent="0.25">
      <c r="A67" s="25" t="s">
        <v>137</v>
      </c>
      <c r="B67" s="118" t="s">
        <v>174</v>
      </c>
      <c r="C67" s="119"/>
      <c r="D67" s="119"/>
      <c r="E67" s="119"/>
      <c r="F67" s="119"/>
      <c r="G67" s="119"/>
      <c r="H67" s="120"/>
    </row>
    <row r="68" spans="1:10" ht="45" x14ac:dyDescent="0.25">
      <c r="A68" s="26" t="s">
        <v>168</v>
      </c>
      <c r="B68" s="127"/>
      <c r="C68" s="128"/>
      <c r="D68" s="128"/>
      <c r="E68" s="128"/>
      <c r="F68" s="128"/>
      <c r="G68" s="129"/>
      <c r="H68" s="45"/>
    </row>
    <row r="69" spans="1:10" ht="60" x14ac:dyDescent="0.25">
      <c r="A69" s="26" t="s">
        <v>140</v>
      </c>
      <c r="B69" s="45">
        <f>B72</f>
        <v>2346</v>
      </c>
      <c r="C69" s="45">
        <f>C72</f>
        <v>2346</v>
      </c>
      <c r="D69" s="45"/>
      <c r="E69" s="46">
        <f>E71+E72</f>
        <v>92078.7</v>
      </c>
      <c r="F69" s="46">
        <v>0</v>
      </c>
      <c r="G69" s="46">
        <f>G71+G72</f>
        <v>92076.7</v>
      </c>
      <c r="H69" s="46">
        <v>0</v>
      </c>
      <c r="I69" s="56"/>
      <c r="J69" s="51"/>
    </row>
    <row r="70" spans="1:10" x14ac:dyDescent="0.25">
      <c r="A70" s="26" t="s">
        <v>141</v>
      </c>
      <c r="B70" s="45"/>
      <c r="C70" s="45"/>
      <c r="D70" s="45"/>
      <c r="E70" s="46"/>
      <c r="F70" s="46"/>
      <c r="G70" s="46" t="s">
        <v>175</v>
      </c>
      <c r="H70" s="46"/>
    </row>
    <row r="71" spans="1:10" ht="90" x14ac:dyDescent="0.25">
      <c r="A71" s="26" t="s">
        <v>176</v>
      </c>
      <c r="B71" s="45" t="s">
        <v>144</v>
      </c>
      <c r="C71" s="45" t="s">
        <v>144</v>
      </c>
      <c r="D71" s="45"/>
      <c r="E71" s="46">
        <v>24966</v>
      </c>
      <c r="F71" s="46">
        <v>0</v>
      </c>
      <c r="G71" s="46">
        <v>24966</v>
      </c>
      <c r="H71" s="46">
        <v>0</v>
      </c>
    </row>
    <row r="72" spans="1:10" ht="60" x14ac:dyDescent="0.25">
      <c r="A72" s="26" t="s">
        <v>155</v>
      </c>
      <c r="B72" s="45">
        <v>2346</v>
      </c>
      <c r="C72" s="45">
        <v>2346</v>
      </c>
      <c r="D72" s="45"/>
      <c r="E72" s="46">
        <v>67112.7</v>
      </c>
      <c r="F72" s="46">
        <v>0</v>
      </c>
      <c r="G72" s="46">
        <f>67112.7-2</f>
        <v>67110.7</v>
      </c>
      <c r="H72" s="46">
        <v>0</v>
      </c>
      <c r="I72" s="56"/>
      <c r="J72" s="51"/>
    </row>
    <row r="73" spans="1:10" ht="30" x14ac:dyDescent="0.25">
      <c r="A73" s="25" t="s">
        <v>137</v>
      </c>
      <c r="B73" s="118" t="s">
        <v>177</v>
      </c>
      <c r="C73" s="119"/>
      <c r="D73" s="119"/>
      <c r="E73" s="119"/>
      <c r="F73" s="119"/>
      <c r="G73" s="119"/>
      <c r="H73" s="120"/>
    </row>
    <row r="74" spans="1:10" ht="45" x14ac:dyDescent="0.25">
      <c r="A74" s="26" t="s">
        <v>168</v>
      </c>
      <c r="B74" s="127"/>
      <c r="C74" s="128"/>
      <c r="D74" s="128"/>
      <c r="E74" s="128"/>
      <c r="F74" s="128"/>
      <c r="G74" s="129"/>
      <c r="H74" s="45"/>
    </row>
    <row r="75" spans="1:10" ht="30" x14ac:dyDescent="0.25">
      <c r="A75" s="26" t="s">
        <v>178</v>
      </c>
      <c r="B75" s="45" t="s">
        <v>144</v>
      </c>
      <c r="C75" s="45" t="s">
        <v>144</v>
      </c>
      <c r="D75" s="45"/>
      <c r="E75" s="46">
        <f>E77</f>
        <v>6114.5</v>
      </c>
      <c r="F75" s="46">
        <v>0</v>
      </c>
      <c r="G75" s="46">
        <f>G77</f>
        <v>6114.4</v>
      </c>
      <c r="H75" s="46">
        <v>0</v>
      </c>
      <c r="I75" s="51"/>
    </row>
    <row r="76" spans="1:10" x14ac:dyDescent="0.25">
      <c r="A76" s="26" t="s">
        <v>141</v>
      </c>
      <c r="B76" s="45"/>
      <c r="C76" s="45"/>
      <c r="D76" s="45"/>
      <c r="E76" s="46"/>
      <c r="F76" s="46"/>
      <c r="G76" s="46"/>
      <c r="H76" s="46"/>
    </row>
    <row r="77" spans="1:10" ht="60" x14ac:dyDescent="0.25">
      <c r="A77" s="26" t="s">
        <v>155</v>
      </c>
      <c r="B77" s="45" t="s">
        <v>144</v>
      </c>
      <c r="C77" s="45" t="s">
        <v>144</v>
      </c>
      <c r="D77" s="45"/>
      <c r="E77" s="46">
        <v>6114.5</v>
      </c>
      <c r="F77" s="46">
        <v>0</v>
      </c>
      <c r="G77" s="46">
        <v>6114.4</v>
      </c>
      <c r="H77" s="46">
        <v>0</v>
      </c>
    </row>
    <row r="78" spans="1:10" s="60" customFormat="1" ht="30" x14ac:dyDescent="0.25">
      <c r="A78" s="57" t="s">
        <v>179</v>
      </c>
      <c r="B78" s="58"/>
      <c r="C78" s="58"/>
      <c r="D78" s="58"/>
      <c r="E78" s="59">
        <f>E9+E14+E19+E24+E29+E34+E39+E44+E49+E54+E59+E64+E69+E75</f>
        <v>603069.99999999988</v>
      </c>
      <c r="F78" s="59">
        <f>F9+F14+F19+F24+F29+F34+F39+F44+F49+F54+F59+F64+F69+F75</f>
        <v>0</v>
      </c>
      <c r="G78" s="59">
        <f>G9+G14+G19+G24+G29+G34+G39+G44+G49+G54+G59+G64+G69+G75</f>
        <v>603067.86999999988</v>
      </c>
      <c r="H78" s="59">
        <f>H9+H14+H19+H24+H29+H34+H39+H44+H49+H54+H59+H64+H69+H75</f>
        <v>0</v>
      </c>
    </row>
    <row r="79" spans="1:10" ht="90" x14ac:dyDescent="0.25">
      <c r="A79" s="37" t="s">
        <v>180</v>
      </c>
      <c r="B79" s="45" t="s">
        <v>144</v>
      </c>
      <c r="C79" s="45" t="s">
        <v>144</v>
      </c>
      <c r="D79" s="45"/>
      <c r="E79" s="46">
        <v>22093.8</v>
      </c>
      <c r="F79" s="45">
        <v>0</v>
      </c>
      <c r="G79" s="46">
        <v>22092.6</v>
      </c>
      <c r="H79" s="45">
        <v>0</v>
      </c>
    </row>
    <row r="80" spans="1:10" x14ac:dyDescent="0.25">
      <c r="A80" s="57" t="s">
        <v>181</v>
      </c>
      <c r="B80" s="58"/>
      <c r="C80" s="58"/>
      <c r="D80" s="58"/>
      <c r="E80" s="59">
        <f>E78+E79</f>
        <v>625163.79999999993</v>
      </c>
      <c r="F80" s="59">
        <f t="shared" ref="F80:H80" si="0">F78+F79</f>
        <v>0</v>
      </c>
      <c r="G80" s="59">
        <f t="shared" si="0"/>
        <v>625160.46999999986</v>
      </c>
      <c r="H80" s="59">
        <f t="shared" si="0"/>
        <v>0</v>
      </c>
    </row>
    <row r="81" spans="2:8" x14ac:dyDescent="0.25">
      <c r="B81" s="61"/>
      <c r="C81" s="61"/>
      <c r="D81" s="61"/>
      <c r="E81" s="61"/>
      <c r="F81" s="61"/>
      <c r="G81" s="61"/>
      <c r="H81" s="61"/>
    </row>
  </sheetData>
  <mergeCells count="39">
    <mergeCell ref="B63:G63"/>
    <mergeCell ref="B67:H67"/>
    <mergeCell ref="B68:G68"/>
    <mergeCell ref="B73:H73"/>
    <mergeCell ref="B74:G74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0"/>
  <sheetViews>
    <sheetView tabSelected="1" topLeftCell="A400" zoomScale="90" zoomScaleNormal="90" workbookViewId="0">
      <selection activeCell="L19" sqref="L19"/>
    </sheetView>
  </sheetViews>
  <sheetFormatPr defaultColWidth="16.85546875" defaultRowHeight="30" customHeight="1" x14ac:dyDescent="0.25"/>
  <cols>
    <col min="1" max="1" width="24.42578125" style="276" customWidth="1"/>
    <col min="2" max="2" width="16.85546875" style="277"/>
    <col min="3" max="8" width="16.85546875" style="278"/>
    <col min="9" max="9" width="14.5703125" style="276" customWidth="1"/>
    <col min="10" max="10" width="13.5703125" style="276" customWidth="1"/>
    <col min="11" max="11" width="15.7109375" style="135" customWidth="1"/>
    <col min="12" max="16384" width="16.85546875" style="135"/>
  </cols>
  <sheetData>
    <row r="1" spans="1:11" s="132" customFormat="1" ht="30" customHeight="1" x14ac:dyDescent="0.25">
      <c r="A1" s="130"/>
      <c r="B1" s="130"/>
      <c r="C1" s="130"/>
      <c r="D1" s="130"/>
      <c r="E1" s="130"/>
      <c r="F1" s="130"/>
      <c r="G1" s="131"/>
      <c r="I1" s="133"/>
      <c r="J1" s="133"/>
    </row>
    <row r="2" spans="1:11" ht="15" x14ac:dyDescent="0.25">
      <c r="A2" s="134" t="s">
        <v>182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30" customHeight="1" x14ac:dyDescent="0.25">
      <c r="A3" s="136" t="s">
        <v>183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5" x14ac:dyDescent="0.25">
      <c r="A4" s="136" t="s">
        <v>184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5" x14ac:dyDescent="0.25">
      <c r="A5" s="138"/>
      <c r="B5" s="139"/>
      <c r="C5" s="140"/>
      <c r="D5" s="140"/>
      <c r="E5" s="140"/>
      <c r="F5" s="140"/>
      <c r="G5" s="140"/>
      <c r="H5" s="140"/>
      <c r="I5" s="141"/>
      <c r="J5" s="141"/>
      <c r="K5" s="142" t="s">
        <v>185</v>
      </c>
    </row>
    <row r="6" spans="1:11" ht="30" customHeight="1" x14ac:dyDescent="0.25">
      <c r="A6" s="143" t="s">
        <v>4</v>
      </c>
      <c r="B6" s="144" t="s">
        <v>186</v>
      </c>
      <c r="C6" s="143" t="s">
        <v>187</v>
      </c>
      <c r="D6" s="143" t="s">
        <v>188</v>
      </c>
      <c r="E6" s="143" t="s">
        <v>189</v>
      </c>
      <c r="F6" s="143" t="s">
        <v>190</v>
      </c>
      <c r="G6" s="143" t="s">
        <v>10</v>
      </c>
      <c r="H6" s="143" t="s">
        <v>11</v>
      </c>
      <c r="I6" s="145" t="s">
        <v>191</v>
      </c>
      <c r="J6" s="145"/>
      <c r="K6" s="145"/>
    </row>
    <row r="7" spans="1:11" ht="30" customHeight="1" x14ac:dyDescent="0.25">
      <c r="A7" s="143"/>
      <c r="B7" s="144"/>
      <c r="C7" s="143"/>
      <c r="D7" s="143"/>
      <c r="E7" s="143"/>
      <c r="F7" s="143"/>
      <c r="G7" s="143"/>
      <c r="H7" s="143"/>
      <c r="I7" s="146" t="s">
        <v>192</v>
      </c>
      <c r="J7" s="146" t="s">
        <v>193</v>
      </c>
      <c r="K7" s="146" t="s">
        <v>194</v>
      </c>
    </row>
    <row r="8" spans="1:11" ht="30" customHeight="1" x14ac:dyDescent="0.25">
      <c r="A8" s="143"/>
      <c r="B8" s="144"/>
      <c r="C8" s="143"/>
      <c r="D8" s="143"/>
      <c r="E8" s="143"/>
      <c r="F8" s="143"/>
      <c r="G8" s="143"/>
      <c r="H8" s="143"/>
      <c r="I8" s="146"/>
      <c r="J8" s="146"/>
      <c r="K8" s="146"/>
    </row>
    <row r="9" spans="1:11" ht="30" customHeight="1" x14ac:dyDescent="0.25">
      <c r="A9" s="147"/>
      <c r="B9" s="148"/>
      <c r="C9" s="147"/>
      <c r="D9" s="147"/>
      <c r="E9" s="147"/>
      <c r="F9" s="147"/>
      <c r="G9" s="147"/>
      <c r="H9" s="147"/>
      <c r="I9" s="149"/>
      <c r="J9" s="149"/>
      <c r="K9" s="149"/>
    </row>
    <row r="10" spans="1:11" ht="30" customHeight="1" x14ac:dyDescent="0.25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7</v>
      </c>
      <c r="I10" s="151">
        <v>8</v>
      </c>
      <c r="J10" s="151">
        <v>9</v>
      </c>
      <c r="K10" s="151">
        <v>10</v>
      </c>
    </row>
    <row r="11" spans="1:11" ht="30" customHeight="1" x14ac:dyDescent="0.25">
      <c r="A11" s="152" t="s">
        <v>195</v>
      </c>
      <c r="B11" s="153"/>
      <c r="C11" s="154" t="s">
        <v>196</v>
      </c>
      <c r="D11" s="155">
        <f>D12+D14+D16+D17+D18</f>
        <v>1785587.4000000001</v>
      </c>
      <c r="E11" s="155">
        <f t="shared" ref="E11:H11" si="0">E12+E14+E16+E17+E18</f>
        <v>1774863.0000000002</v>
      </c>
      <c r="F11" s="155">
        <f t="shared" si="0"/>
        <v>1774818.0000000002</v>
      </c>
      <c r="G11" s="155">
        <f t="shared" si="0"/>
        <v>1679238.56</v>
      </c>
      <c r="H11" s="155">
        <f t="shared" si="0"/>
        <v>1679238.56</v>
      </c>
      <c r="I11" s="156">
        <f t="shared" ref="I11:I16" si="1">G11/D11*100</f>
        <v>94.044041753430832</v>
      </c>
      <c r="J11" s="156">
        <f>G11/E11*100</f>
        <v>94.612291765617968</v>
      </c>
      <c r="K11" s="156">
        <f>G11/E11*100</f>
        <v>94.612291765617968</v>
      </c>
    </row>
    <row r="12" spans="1:11" ht="30" customHeight="1" x14ac:dyDescent="0.25">
      <c r="A12" s="157"/>
      <c r="B12" s="158"/>
      <c r="C12" s="159" t="s">
        <v>19</v>
      </c>
      <c r="D12" s="160">
        <f>D21+D35+D42+D28+D64</f>
        <v>1465122.2000000002</v>
      </c>
      <c r="E12" s="160">
        <f t="shared" ref="E12:H15" si="2">E21+E35+E42+E28+E64</f>
        <v>1465122.2000000002</v>
      </c>
      <c r="F12" s="160">
        <f t="shared" si="2"/>
        <v>1465077.2000000002</v>
      </c>
      <c r="G12" s="160">
        <f t="shared" si="2"/>
        <v>1365137.86</v>
      </c>
      <c r="H12" s="160">
        <f t="shared" si="2"/>
        <v>1365137.86</v>
      </c>
      <c r="I12" s="156">
        <f t="shared" si="1"/>
        <v>93.175699610585383</v>
      </c>
      <c r="J12" s="156">
        <f>G12/E12*100</f>
        <v>93.175699610585383</v>
      </c>
      <c r="K12" s="156">
        <f>G12/E12*100</f>
        <v>93.175699610585383</v>
      </c>
    </row>
    <row r="13" spans="1:11" ht="30" customHeight="1" x14ac:dyDescent="0.25">
      <c r="A13" s="157"/>
      <c r="B13" s="158"/>
      <c r="C13" s="161" t="s">
        <v>197</v>
      </c>
      <c r="D13" s="160">
        <f>D22+D36+D43+D29+D65</f>
        <v>217104.6</v>
      </c>
      <c r="E13" s="160">
        <f t="shared" si="2"/>
        <v>217104.6</v>
      </c>
      <c r="F13" s="160">
        <f t="shared" si="2"/>
        <v>217104.6</v>
      </c>
      <c r="G13" s="160">
        <f t="shared" si="2"/>
        <v>120624.1</v>
      </c>
      <c r="H13" s="160">
        <f t="shared" si="2"/>
        <v>120624.1</v>
      </c>
      <c r="I13" s="156">
        <f t="shared" si="1"/>
        <v>55.56036122680036</v>
      </c>
      <c r="J13" s="156">
        <f>G13/E13*100</f>
        <v>55.56036122680036</v>
      </c>
      <c r="K13" s="156">
        <f>G13/F13*100</f>
        <v>55.56036122680036</v>
      </c>
    </row>
    <row r="14" spans="1:11" ht="30" customHeight="1" x14ac:dyDescent="0.25">
      <c r="A14" s="157"/>
      <c r="B14" s="158"/>
      <c r="C14" s="159" t="s">
        <v>34</v>
      </c>
      <c r="D14" s="160">
        <f>D23+D37+D44+D30+D66</f>
        <v>309740.79999999999</v>
      </c>
      <c r="E14" s="160">
        <f t="shared" si="2"/>
        <v>309740.79999999999</v>
      </c>
      <c r="F14" s="160">
        <f t="shared" si="2"/>
        <v>309740.79999999999</v>
      </c>
      <c r="G14" s="160">
        <f t="shared" si="2"/>
        <v>303401.3</v>
      </c>
      <c r="H14" s="160">
        <f t="shared" si="2"/>
        <v>303401.3</v>
      </c>
      <c r="I14" s="156">
        <f t="shared" si="1"/>
        <v>97.953288685249078</v>
      </c>
      <c r="J14" s="156">
        <f>G14/E14*100</f>
        <v>97.953288685249078</v>
      </c>
      <c r="K14" s="156">
        <f>G14/F14*100</f>
        <v>97.953288685249078</v>
      </c>
    </row>
    <row r="15" spans="1:11" ht="30" customHeight="1" x14ac:dyDescent="0.25">
      <c r="A15" s="157"/>
      <c r="B15" s="158"/>
      <c r="C15" s="161" t="s">
        <v>198</v>
      </c>
      <c r="D15" s="160">
        <f>D24+D38+D45+D31+D67</f>
        <v>309740.79999999999</v>
      </c>
      <c r="E15" s="160">
        <f t="shared" si="2"/>
        <v>309740.79999999999</v>
      </c>
      <c r="F15" s="160">
        <f t="shared" si="2"/>
        <v>309740.79999999999</v>
      </c>
      <c r="G15" s="160">
        <f t="shared" si="2"/>
        <v>303401.3</v>
      </c>
      <c r="H15" s="160">
        <f t="shared" si="2"/>
        <v>303401.3</v>
      </c>
      <c r="I15" s="160">
        <f t="shared" si="1"/>
        <v>97.953288685249078</v>
      </c>
      <c r="J15" s="156">
        <f>G15/E15*100</f>
        <v>97.953288685249078</v>
      </c>
      <c r="K15" s="156">
        <f>G15/F15*100</f>
        <v>97.953288685249078</v>
      </c>
    </row>
    <row r="16" spans="1:11" ht="30" customHeight="1" x14ac:dyDescent="0.25">
      <c r="A16" s="157"/>
      <c r="B16" s="158"/>
      <c r="C16" s="159" t="s">
        <v>21</v>
      </c>
      <c r="D16" s="160">
        <f>D25+D32+D39+D46+D54+D61+D68</f>
        <v>10724.4</v>
      </c>
      <c r="E16" s="160">
        <f t="shared" ref="E16:H16" si="3">E25+E32+E39+E46+E54+E61+E68</f>
        <v>0</v>
      </c>
      <c r="F16" s="160">
        <f t="shared" si="3"/>
        <v>0</v>
      </c>
      <c r="G16" s="160">
        <f t="shared" si="3"/>
        <v>10699.4</v>
      </c>
      <c r="H16" s="160">
        <f t="shared" si="3"/>
        <v>10699.4</v>
      </c>
      <c r="I16" s="156">
        <f t="shared" si="1"/>
        <v>99.766886725597701</v>
      </c>
      <c r="J16" s="156">
        <v>0</v>
      </c>
      <c r="K16" s="156">
        <v>0</v>
      </c>
    </row>
    <row r="17" spans="1:11" ht="30" customHeight="1" x14ac:dyDescent="0.25">
      <c r="A17" s="157"/>
      <c r="B17" s="158"/>
      <c r="C17" s="159" t="s">
        <v>22</v>
      </c>
      <c r="D17" s="160">
        <f>D62</f>
        <v>0</v>
      </c>
      <c r="E17" s="160">
        <f t="shared" ref="E17:H17" si="4">E62</f>
        <v>0</v>
      </c>
      <c r="F17" s="160">
        <f t="shared" si="4"/>
        <v>0</v>
      </c>
      <c r="G17" s="160">
        <f t="shared" si="4"/>
        <v>0</v>
      </c>
      <c r="H17" s="160">
        <f t="shared" si="4"/>
        <v>0</v>
      </c>
      <c r="I17" s="156">
        <v>0</v>
      </c>
      <c r="J17" s="156">
        <v>0</v>
      </c>
      <c r="K17" s="156">
        <v>0</v>
      </c>
    </row>
    <row r="18" spans="1:11" ht="30" customHeight="1" x14ac:dyDescent="0.25">
      <c r="A18" s="162"/>
      <c r="B18" s="163"/>
      <c r="C18" s="164" t="s">
        <v>199</v>
      </c>
      <c r="D18" s="160">
        <f>D48</f>
        <v>0</v>
      </c>
      <c r="E18" s="160">
        <f t="shared" ref="E18:H18" si="5">E48</f>
        <v>0</v>
      </c>
      <c r="F18" s="160">
        <f t="shared" si="5"/>
        <v>0</v>
      </c>
      <c r="G18" s="160">
        <f t="shared" si="5"/>
        <v>0</v>
      </c>
      <c r="H18" s="160">
        <f t="shared" si="5"/>
        <v>0</v>
      </c>
      <c r="I18" s="156">
        <v>0</v>
      </c>
      <c r="J18" s="156">
        <v>0</v>
      </c>
      <c r="K18" s="156">
        <v>0</v>
      </c>
    </row>
    <row r="19" spans="1:11" ht="15" x14ac:dyDescent="0.25">
      <c r="A19" s="165"/>
      <c r="B19" s="166" t="s">
        <v>23</v>
      </c>
      <c r="C19" s="167"/>
      <c r="D19" s="167"/>
      <c r="E19" s="167"/>
      <c r="F19" s="168"/>
      <c r="G19" s="169"/>
      <c r="H19" s="170"/>
      <c r="I19" s="156"/>
      <c r="J19" s="156"/>
      <c r="K19" s="156"/>
    </row>
    <row r="20" spans="1:11" ht="30" customHeight="1" x14ac:dyDescent="0.25">
      <c r="A20" s="152"/>
      <c r="B20" s="171" t="s">
        <v>200</v>
      </c>
      <c r="C20" s="154" t="s">
        <v>196</v>
      </c>
      <c r="D20" s="155">
        <f>D21+D23+D25+D26</f>
        <v>1434695.0000000002</v>
      </c>
      <c r="E20" s="155">
        <f>E21+E23+E25+E26</f>
        <v>1434695.0000000002</v>
      </c>
      <c r="F20" s="155">
        <f>F21+F23+F25+F26</f>
        <v>1434695.0000000002</v>
      </c>
      <c r="G20" s="155">
        <f>G21+G23+G25+G26</f>
        <v>1434185.5100000002</v>
      </c>
      <c r="H20" s="155">
        <f>H21+H23+H25+H26</f>
        <v>1434185.5100000002</v>
      </c>
      <c r="I20" s="156">
        <f>G20/D20*100</f>
        <v>99.964487922520121</v>
      </c>
      <c r="J20" s="156">
        <f>G20/E20*100</f>
        <v>99.964487922520121</v>
      </c>
      <c r="K20" s="156">
        <f>G20/F20*100</f>
        <v>99.964487922520121</v>
      </c>
    </row>
    <row r="21" spans="1:11" ht="30" customHeight="1" x14ac:dyDescent="0.25">
      <c r="A21" s="157"/>
      <c r="B21" s="172"/>
      <c r="C21" s="159" t="s">
        <v>19</v>
      </c>
      <c r="D21" s="160">
        <f>D79+D569+D738</f>
        <v>1279473.7000000002</v>
      </c>
      <c r="E21" s="160">
        <f>E79+E569+E738</f>
        <v>1279473.7000000002</v>
      </c>
      <c r="F21" s="160">
        <f>F79+F569+F738</f>
        <v>1279473.7000000002</v>
      </c>
      <c r="G21" s="160">
        <f>G79+G569+G738</f>
        <v>1278964.2100000002</v>
      </c>
      <c r="H21" s="160">
        <f>H79+H569+H738</f>
        <v>1278964.2100000002</v>
      </c>
      <c r="I21" s="156">
        <f>G21/D21*100</f>
        <v>99.960179720771123</v>
      </c>
      <c r="J21" s="156">
        <f>G21/E21*100</f>
        <v>99.960179720771123</v>
      </c>
      <c r="K21" s="156">
        <f>G21/F21*100</f>
        <v>99.960179720771123</v>
      </c>
    </row>
    <row r="22" spans="1:11" ht="30" customHeight="1" x14ac:dyDescent="0.25">
      <c r="A22" s="157"/>
      <c r="B22" s="172"/>
      <c r="C22" s="173" t="s">
        <v>197</v>
      </c>
      <c r="D22" s="160">
        <f t="shared" ref="D22:I22" si="6">D80+D516+D570+D739</f>
        <v>51845.000000000007</v>
      </c>
      <c r="E22" s="160">
        <f t="shared" si="6"/>
        <v>51845.000000000007</v>
      </c>
      <c r="F22" s="160">
        <f t="shared" si="6"/>
        <v>51845.000000000007</v>
      </c>
      <c r="G22" s="160">
        <f t="shared" si="6"/>
        <v>51845.000000000007</v>
      </c>
      <c r="H22" s="160">
        <f t="shared" si="6"/>
        <v>51845.000000000007</v>
      </c>
      <c r="I22" s="160">
        <f t="shared" si="6"/>
        <v>100</v>
      </c>
      <c r="J22" s="156">
        <f>G22/E22*100</f>
        <v>100</v>
      </c>
      <c r="K22" s="156">
        <f>G22/F22*100</f>
        <v>100</v>
      </c>
    </row>
    <row r="23" spans="1:11" ht="30" customHeight="1" x14ac:dyDescent="0.25">
      <c r="A23" s="157"/>
      <c r="B23" s="172"/>
      <c r="C23" s="159" t="s">
        <v>34</v>
      </c>
      <c r="D23" s="160">
        <f t="shared" ref="D23:H24" si="7">D81+D515+D571+D740</f>
        <v>155221.29999999999</v>
      </c>
      <c r="E23" s="160">
        <f t="shared" si="7"/>
        <v>155221.29999999999</v>
      </c>
      <c r="F23" s="160">
        <f t="shared" si="7"/>
        <v>155221.29999999999</v>
      </c>
      <c r="G23" s="160">
        <f t="shared" si="7"/>
        <v>155221.29999999999</v>
      </c>
      <c r="H23" s="160">
        <f t="shared" si="7"/>
        <v>155221.29999999999</v>
      </c>
      <c r="I23" s="156">
        <f>G23/D23*100</f>
        <v>100</v>
      </c>
      <c r="J23" s="156">
        <f>G23/E23*100</f>
        <v>100</v>
      </c>
      <c r="K23" s="156">
        <f>G23/F23*100</f>
        <v>100</v>
      </c>
    </row>
    <row r="24" spans="1:11" ht="30" customHeight="1" x14ac:dyDescent="0.25">
      <c r="A24" s="157"/>
      <c r="B24" s="172"/>
      <c r="C24" s="173" t="s">
        <v>198</v>
      </c>
      <c r="D24" s="160">
        <f t="shared" si="7"/>
        <v>155221.29999999999</v>
      </c>
      <c r="E24" s="160">
        <f t="shared" si="7"/>
        <v>155221.29999999999</v>
      </c>
      <c r="F24" s="160">
        <f t="shared" si="7"/>
        <v>155221.29999999999</v>
      </c>
      <c r="G24" s="160">
        <f t="shared" si="7"/>
        <v>155221.29999999999</v>
      </c>
      <c r="H24" s="160">
        <f t="shared" si="7"/>
        <v>155221.29999999999</v>
      </c>
      <c r="I24" s="156">
        <f>G24/D24*100</f>
        <v>100</v>
      </c>
      <c r="J24" s="156">
        <v>0</v>
      </c>
      <c r="K24" s="156">
        <v>0</v>
      </c>
    </row>
    <row r="25" spans="1:11" ht="30" customHeight="1" x14ac:dyDescent="0.25">
      <c r="A25" s="157"/>
      <c r="B25" s="172"/>
      <c r="C25" s="159" t="s">
        <v>21</v>
      </c>
      <c r="D25" s="160">
        <v>0</v>
      </c>
      <c r="E25" s="160">
        <v>0</v>
      </c>
      <c r="F25" s="160">
        <f>F83+F517</f>
        <v>0</v>
      </c>
      <c r="G25" s="160">
        <v>0</v>
      </c>
      <c r="H25" s="160">
        <v>0</v>
      </c>
      <c r="I25" s="156">
        <v>0</v>
      </c>
      <c r="J25" s="156">
        <v>0</v>
      </c>
      <c r="K25" s="156">
        <v>0</v>
      </c>
    </row>
    <row r="26" spans="1:11" ht="30" customHeight="1" x14ac:dyDescent="0.25">
      <c r="A26" s="157"/>
      <c r="B26" s="174"/>
      <c r="C26" s="159" t="s">
        <v>22</v>
      </c>
      <c r="D26" s="160">
        <v>0</v>
      </c>
      <c r="E26" s="160">
        <f>E76+E518</f>
        <v>0</v>
      </c>
      <c r="F26" s="160">
        <f>F76+F518</f>
        <v>0</v>
      </c>
      <c r="G26" s="160">
        <v>0</v>
      </c>
      <c r="H26" s="160">
        <v>0</v>
      </c>
      <c r="I26" s="156">
        <v>0</v>
      </c>
      <c r="J26" s="156">
        <v>0</v>
      </c>
      <c r="K26" s="156">
        <v>0</v>
      </c>
    </row>
    <row r="27" spans="1:11" ht="30" customHeight="1" x14ac:dyDescent="0.25">
      <c r="A27" s="157"/>
      <c r="B27" s="175" t="s">
        <v>201</v>
      </c>
      <c r="C27" s="154" t="s">
        <v>196</v>
      </c>
      <c r="D27" s="155">
        <f>D28+D30+D32+D33</f>
        <v>3936.5</v>
      </c>
      <c r="E27" s="155">
        <f>E28+E30+E32+E33</f>
        <v>3936.5</v>
      </c>
      <c r="F27" s="155">
        <f>F28+F30+F32+F33</f>
        <v>3936.5</v>
      </c>
      <c r="G27" s="155">
        <f>G28+G30+G32+G33</f>
        <v>3552.75</v>
      </c>
      <c r="H27" s="155">
        <f>H28+H30+H32+H33</f>
        <v>3552.75</v>
      </c>
      <c r="I27" s="156">
        <f>G27/D27*100</f>
        <v>90.251492442525077</v>
      </c>
      <c r="J27" s="156">
        <f>G27/E27*100</f>
        <v>90.251492442525077</v>
      </c>
      <c r="K27" s="156">
        <f>G27/F27*100</f>
        <v>90.251492442525077</v>
      </c>
    </row>
    <row r="28" spans="1:11" ht="30" customHeight="1" x14ac:dyDescent="0.25">
      <c r="A28" s="157"/>
      <c r="B28" s="176"/>
      <c r="C28" s="159" t="s">
        <v>19</v>
      </c>
      <c r="D28" s="160">
        <f>D513</f>
        <v>3936.5</v>
      </c>
      <c r="E28" s="160">
        <f>E513</f>
        <v>3936.5</v>
      </c>
      <c r="F28" s="160">
        <f>F513</f>
        <v>3936.5</v>
      </c>
      <c r="G28" s="160">
        <f>G513</f>
        <v>3552.75</v>
      </c>
      <c r="H28" s="160">
        <f>H513</f>
        <v>3552.75</v>
      </c>
      <c r="I28" s="156">
        <f>G28/D28*100</f>
        <v>90.251492442525077</v>
      </c>
      <c r="J28" s="156">
        <f>G28/E28*100</f>
        <v>90.251492442525077</v>
      </c>
      <c r="K28" s="156">
        <f>G28/F28*100</f>
        <v>90.251492442525077</v>
      </c>
    </row>
    <row r="29" spans="1:11" ht="30" customHeight="1" x14ac:dyDescent="0.25">
      <c r="A29" s="157"/>
      <c r="B29" s="176"/>
      <c r="C29" s="173" t="s">
        <v>197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56">
        <v>0</v>
      </c>
      <c r="K29" s="156">
        <v>0</v>
      </c>
    </row>
    <row r="30" spans="1:11" ht="30" customHeight="1" x14ac:dyDescent="0.25">
      <c r="A30" s="157"/>
      <c r="B30" s="176"/>
      <c r="C30" s="159" t="s">
        <v>34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56">
        <v>0</v>
      </c>
      <c r="J30" s="156">
        <v>0</v>
      </c>
      <c r="K30" s="156">
        <v>0</v>
      </c>
    </row>
    <row r="31" spans="1:11" ht="30" customHeight="1" x14ac:dyDescent="0.25">
      <c r="A31" s="157"/>
      <c r="B31" s="176"/>
      <c r="C31" s="173" t="s">
        <v>198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56">
        <v>0</v>
      </c>
      <c r="J31" s="156">
        <v>0</v>
      </c>
      <c r="K31" s="156">
        <v>0</v>
      </c>
    </row>
    <row r="32" spans="1:11" ht="30" customHeight="1" x14ac:dyDescent="0.25">
      <c r="A32" s="157"/>
      <c r="B32" s="176"/>
      <c r="C32" s="159" t="s">
        <v>21</v>
      </c>
      <c r="D32" s="160">
        <v>0</v>
      </c>
      <c r="E32" s="160">
        <v>0</v>
      </c>
      <c r="F32" s="160">
        <f>F90+F524</f>
        <v>0</v>
      </c>
      <c r="G32" s="160">
        <v>0</v>
      </c>
      <c r="H32" s="160">
        <v>0</v>
      </c>
      <c r="I32" s="156">
        <v>0</v>
      </c>
      <c r="J32" s="156">
        <v>0</v>
      </c>
      <c r="K32" s="156">
        <v>0</v>
      </c>
    </row>
    <row r="33" spans="1:14" ht="30" customHeight="1" x14ac:dyDescent="0.25">
      <c r="A33" s="157"/>
      <c r="B33" s="177"/>
      <c r="C33" s="159" t="s">
        <v>22</v>
      </c>
      <c r="D33" s="160">
        <v>0</v>
      </c>
      <c r="E33" s="160">
        <f>E83+E525</f>
        <v>0</v>
      </c>
      <c r="F33" s="160">
        <f>F83+F525</f>
        <v>0</v>
      </c>
      <c r="G33" s="160">
        <v>0</v>
      </c>
      <c r="H33" s="160">
        <v>0</v>
      </c>
      <c r="I33" s="156">
        <v>0</v>
      </c>
      <c r="J33" s="156">
        <v>0</v>
      </c>
      <c r="K33" s="156">
        <v>0</v>
      </c>
    </row>
    <row r="34" spans="1:14" ht="30" customHeight="1" x14ac:dyDescent="0.25">
      <c r="A34" s="157"/>
      <c r="B34" s="171" t="s">
        <v>26</v>
      </c>
      <c r="C34" s="154" t="s">
        <v>196</v>
      </c>
      <c r="D34" s="155">
        <f>D35+D37+D39+D40</f>
        <v>14878.5</v>
      </c>
      <c r="E34" s="155">
        <f>E35+E37+E39+E40</f>
        <v>14878.5</v>
      </c>
      <c r="F34" s="155">
        <f>F35+F37+F39+F40</f>
        <v>14833.5</v>
      </c>
      <c r="G34" s="155">
        <f>G35+G37+G39+G40</f>
        <v>14824.5</v>
      </c>
      <c r="H34" s="155">
        <f>H35+H37+H39+H40</f>
        <v>14824.5</v>
      </c>
      <c r="I34" s="156">
        <f>G34/D34*100</f>
        <v>99.637060187518898</v>
      </c>
      <c r="J34" s="156">
        <f>G34/E34*100</f>
        <v>99.637060187518898</v>
      </c>
      <c r="K34" s="156">
        <f>G34/F34*100</f>
        <v>99.939326524421077</v>
      </c>
    </row>
    <row r="35" spans="1:14" ht="30" customHeight="1" x14ac:dyDescent="0.25">
      <c r="A35" s="157"/>
      <c r="B35" s="172"/>
      <c r="C35" s="159" t="s">
        <v>19</v>
      </c>
      <c r="D35" s="160">
        <f t="shared" ref="D35:H40" si="8">D86</f>
        <v>12838.7</v>
      </c>
      <c r="E35" s="160">
        <f t="shared" si="8"/>
        <v>12838.7</v>
      </c>
      <c r="F35" s="160">
        <f t="shared" si="8"/>
        <v>12793.7</v>
      </c>
      <c r="G35" s="160">
        <f t="shared" si="8"/>
        <v>12784.7</v>
      </c>
      <c r="H35" s="160">
        <f t="shared" si="8"/>
        <v>12784.7</v>
      </c>
      <c r="I35" s="178">
        <f>G35/D35*100</f>
        <v>99.579396667886925</v>
      </c>
      <c r="J35" s="178">
        <f>G35/E35*100</f>
        <v>99.579396667886925</v>
      </c>
      <c r="K35" s="178">
        <f>G35/F35*100</f>
        <v>99.929652876024917</v>
      </c>
    </row>
    <row r="36" spans="1:14" ht="30" customHeight="1" x14ac:dyDescent="0.25">
      <c r="A36" s="157"/>
      <c r="B36" s="172"/>
      <c r="C36" s="173" t="s">
        <v>197</v>
      </c>
      <c r="D36" s="160">
        <f>D87</f>
        <v>1239.7</v>
      </c>
      <c r="E36" s="160">
        <f>E87</f>
        <v>1239.7</v>
      </c>
      <c r="F36" s="160">
        <f t="shared" si="8"/>
        <v>1239.7</v>
      </c>
      <c r="G36" s="160">
        <f t="shared" si="8"/>
        <v>1239.7</v>
      </c>
      <c r="H36" s="160">
        <f t="shared" si="8"/>
        <v>1239.7</v>
      </c>
      <c r="I36" s="178">
        <f>G36/D36*100</f>
        <v>100</v>
      </c>
      <c r="J36" s="178">
        <f>G36/E36*100</f>
        <v>100</v>
      </c>
      <c r="K36" s="178">
        <f t="shared" ref="K36:K42" si="9">G36/F36*100</f>
        <v>100</v>
      </c>
    </row>
    <row r="37" spans="1:14" ht="30" customHeight="1" x14ac:dyDescent="0.25">
      <c r="A37" s="157"/>
      <c r="B37" s="172"/>
      <c r="C37" s="159" t="s">
        <v>34</v>
      </c>
      <c r="D37" s="160">
        <f t="shared" si="8"/>
        <v>2039.8</v>
      </c>
      <c r="E37" s="160">
        <f t="shared" si="8"/>
        <v>2039.8</v>
      </c>
      <c r="F37" s="160">
        <f t="shared" si="8"/>
        <v>2039.8</v>
      </c>
      <c r="G37" s="160">
        <f t="shared" si="8"/>
        <v>2039.8</v>
      </c>
      <c r="H37" s="160">
        <f t="shared" si="8"/>
        <v>2039.8</v>
      </c>
      <c r="I37" s="178">
        <f>G37/D37*100</f>
        <v>100</v>
      </c>
      <c r="J37" s="178">
        <f>G37/E37*100</f>
        <v>100</v>
      </c>
      <c r="K37" s="178">
        <f t="shared" si="9"/>
        <v>100</v>
      </c>
    </row>
    <row r="38" spans="1:14" ht="30" customHeight="1" x14ac:dyDescent="0.25">
      <c r="A38" s="157"/>
      <c r="B38" s="172"/>
      <c r="C38" s="173" t="s">
        <v>198</v>
      </c>
      <c r="D38" s="160">
        <f t="shared" si="8"/>
        <v>2039.8</v>
      </c>
      <c r="E38" s="160">
        <f t="shared" si="8"/>
        <v>2039.8</v>
      </c>
      <c r="F38" s="160">
        <f t="shared" si="8"/>
        <v>2039.8</v>
      </c>
      <c r="G38" s="160">
        <f t="shared" si="8"/>
        <v>2039.8</v>
      </c>
      <c r="H38" s="160">
        <f t="shared" si="8"/>
        <v>2039.8</v>
      </c>
      <c r="I38" s="178">
        <f>G38/D38*100</f>
        <v>100</v>
      </c>
      <c r="J38" s="178">
        <f>G38/E38*100</f>
        <v>100</v>
      </c>
      <c r="K38" s="178">
        <f t="shared" si="9"/>
        <v>100</v>
      </c>
    </row>
    <row r="39" spans="1:14" ht="30" customHeight="1" x14ac:dyDescent="0.25">
      <c r="A39" s="157"/>
      <c r="B39" s="172"/>
      <c r="C39" s="159" t="s">
        <v>21</v>
      </c>
      <c r="D39" s="160">
        <f t="shared" si="8"/>
        <v>0</v>
      </c>
      <c r="E39" s="160">
        <f t="shared" si="8"/>
        <v>0</v>
      </c>
      <c r="F39" s="160">
        <f t="shared" si="8"/>
        <v>0</v>
      </c>
      <c r="G39" s="160">
        <f t="shared" si="8"/>
        <v>0</v>
      </c>
      <c r="H39" s="160">
        <f>H90</f>
        <v>0</v>
      </c>
      <c r="I39" s="156">
        <v>0</v>
      </c>
      <c r="J39" s="156">
        <v>0</v>
      </c>
      <c r="K39" s="156">
        <v>0</v>
      </c>
    </row>
    <row r="40" spans="1:14" ht="30" customHeight="1" x14ac:dyDescent="0.25">
      <c r="A40" s="157"/>
      <c r="B40" s="174"/>
      <c r="C40" s="159" t="s">
        <v>22</v>
      </c>
      <c r="D40" s="160">
        <f t="shared" si="8"/>
        <v>0</v>
      </c>
      <c r="E40" s="160">
        <f t="shared" si="8"/>
        <v>0</v>
      </c>
      <c r="F40" s="160">
        <f t="shared" si="8"/>
        <v>0</v>
      </c>
      <c r="G40" s="160">
        <f t="shared" si="8"/>
        <v>0</v>
      </c>
      <c r="H40" s="160">
        <f>H91</f>
        <v>0</v>
      </c>
      <c r="I40" s="156">
        <v>0</v>
      </c>
      <c r="J40" s="156">
        <v>0</v>
      </c>
      <c r="K40" s="156">
        <v>0</v>
      </c>
    </row>
    <row r="41" spans="1:14" ht="30" customHeight="1" x14ac:dyDescent="0.25">
      <c r="A41" s="157"/>
      <c r="B41" s="175" t="s">
        <v>202</v>
      </c>
      <c r="C41" s="154" t="s">
        <v>196</v>
      </c>
      <c r="D41" s="155">
        <f>D42+D44+D46+D47+D48</f>
        <v>315763.3</v>
      </c>
      <c r="E41" s="155">
        <f t="shared" ref="E41:H41" si="10">E42+E44+E46+E47+E48</f>
        <v>315763.3</v>
      </c>
      <c r="F41" s="155">
        <f t="shared" si="10"/>
        <v>315763.3</v>
      </c>
      <c r="G41" s="155">
        <f t="shared" si="10"/>
        <v>210386.7</v>
      </c>
      <c r="H41" s="155">
        <f t="shared" si="10"/>
        <v>210386.7</v>
      </c>
      <c r="I41" s="156">
        <f>G41/D41*100</f>
        <v>66.627977348855936</v>
      </c>
      <c r="J41" s="156">
        <f>G41/E41*100</f>
        <v>66.627977348855936</v>
      </c>
      <c r="K41" s="156">
        <f>G41/F41*100</f>
        <v>66.627977348855936</v>
      </c>
      <c r="L41" s="179"/>
      <c r="M41" s="179"/>
      <c r="N41" s="179"/>
    </row>
    <row r="42" spans="1:14" ht="30" customHeight="1" x14ac:dyDescent="0.25">
      <c r="A42" s="157"/>
      <c r="B42" s="176"/>
      <c r="C42" s="159" t="s">
        <v>19</v>
      </c>
      <c r="D42" s="160">
        <f t="shared" ref="D42:H45" si="11">D745</f>
        <v>166763.29999999999</v>
      </c>
      <c r="E42" s="160">
        <f t="shared" si="11"/>
        <v>166763.29999999999</v>
      </c>
      <c r="F42" s="160">
        <f t="shared" si="11"/>
        <v>166763.29999999999</v>
      </c>
      <c r="G42" s="160">
        <f t="shared" si="11"/>
        <v>67726.2</v>
      </c>
      <c r="H42" s="160">
        <f t="shared" si="11"/>
        <v>67726.2</v>
      </c>
      <c r="I42" s="178">
        <f>G42/D42*100</f>
        <v>40.612173062058623</v>
      </c>
      <c r="J42" s="178">
        <f>G42/E42*100</f>
        <v>40.612173062058623</v>
      </c>
      <c r="K42" s="178">
        <f t="shared" si="9"/>
        <v>40.612173062058623</v>
      </c>
    </row>
    <row r="43" spans="1:14" ht="30" customHeight="1" x14ac:dyDescent="0.25">
      <c r="A43" s="157"/>
      <c r="B43" s="176"/>
      <c r="C43" s="173" t="s">
        <v>197</v>
      </c>
      <c r="D43" s="160">
        <f>D746</f>
        <v>161909.9</v>
      </c>
      <c r="E43" s="160">
        <f t="shared" si="11"/>
        <v>161909.9</v>
      </c>
      <c r="F43" s="160">
        <f t="shared" si="11"/>
        <v>161909.9</v>
      </c>
      <c r="G43" s="160">
        <f t="shared" si="11"/>
        <v>65429.4</v>
      </c>
      <c r="H43" s="160">
        <f t="shared" si="11"/>
        <v>65429.4</v>
      </c>
      <c r="I43" s="178">
        <v>0</v>
      </c>
      <c r="J43" s="178">
        <v>0</v>
      </c>
      <c r="K43" s="178">
        <v>0</v>
      </c>
    </row>
    <row r="44" spans="1:14" ht="30" customHeight="1" x14ac:dyDescent="0.25">
      <c r="A44" s="157"/>
      <c r="B44" s="176"/>
      <c r="C44" s="159" t="s">
        <v>34</v>
      </c>
      <c r="D44" s="160">
        <f t="shared" si="11"/>
        <v>149000</v>
      </c>
      <c r="E44" s="160">
        <f t="shared" si="11"/>
        <v>149000</v>
      </c>
      <c r="F44" s="160">
        <f t="shared" si="11"/>
        <v>149000</v>
      </c>
      <c r="G44" s="160">
        <f t="shared" si="11"/>
        <v>142660.5</v>
      </c>
      <c r="H44" s="160">
        <f t="shared" si="11"/>
        <v>142660.5</v>
      </c>
      <c r="I44" s="178">
        <v>0</v>
      </c>
      <c r="J44" s="178">
        <v>0</v>
      </c>
      <c r="K44" s="178">
        <v>0</v>
      </c>
    </row>
    <row r="45" spans="1:14" ht="30" customHeight="1" x14ac:dyDescent="0.25">
      <c r="A45" s="157"/>
      <c r="B45" s="176"/>
      <c r="C45" s="173" t="s">
        <v>198</v>
      </c>
      <c r="D45" s="160">
        <f t="shared" si="11"/>
        <v>149000</v>
      </c>
      <c r="E45" s="160">
        <f>E44</f>
        <v>149000</v>
      </c>
      <c r="F45" s="160">
        <f>F44</f>
        <v>149000</v>
      </c>
      <c r="G45" s="160">
        <f t="shared" ref="G45:H45" si="12">G44</f>
        <v>142660.5</v>
      </c>
      <c r="H45" s="160">
        <f t="shared" si="12"/>
        <v>142660.5</v>
      </c>
      <c r="I45" s="178">
        <v>0</v>
      </c>
      <c r="J45" s="178">
        <v>0</v>
      </c>
      <c r="K45" s="178">
        <v>0</v>
      </c>
    </row>
    <row r="46" spans="1:14" ht="30" customHeight="1" x14ac:dyDescent="0.25">
      <c r="A46" s="157"/>
      <c r="B46" s="176"/>
      <c r="C46" s="159" t="s">
        <v>21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56">
        <v>0</v>
      </c>
      <c r="J46" s="156">
        <v>0</v>
      </c>
      <c r="K46" s="156">
        <v>0</v>
      </c>
    </row>
    <row r="47" spans="1:14" ht="30" customHeight="1" x14ac:dyDescent="0.25">
      <c r="A47" s="157"/>
      <c r="B47" s="176"/>
      <c r="C47" s="159" t="s">
        <v>22</v>
      </c>
      <c r="D47" s="160">
        <v>0</v>
      </c>
      <c r="E47" s="160">
        <v>0</v>
      </c>
      <c r="F47" s="160">
        <v>0</v>
      </c>
      <c r="G47" s="160">
        <v>0</v>
      </c>
      <c r="H47" s="160">
        <v>0</v>
      </c>
      <c r="I47" s="156">
        <v>0</v>
      </c>
      <c r="J47" s="156">
        <v>0</v>
      </c>
      <c r="K47" s="156">
        <v>0</v>
      </c>
    </row>
    <row r="48" spans="1:14" ht="30" customHeight="1" x14ac:dyDescent="0.25">
      <c r="A48" s="157"/>
      <c r="B48" s="177"/>
      <c r="C48" s="164" t="s">
        <v>199</v>
      </c>
      <c r="D48" s="160">
        <f>D751</f>
        <v>0</v>
      </c>
      <c r="E48" s="160">
        <f t="shared" ref="E48:H48" si="13">E751</f>
        <v>0</v>
      </c>
      <c r="F48" s="160">
        <f t="shared" si="13"/>
        <v>0</v>
      </c>
      <c r="G48" s="160">
        <f t="shared" si="13"/>
        <v>0</v>
      </c>
      <c r="H48" s="160">
        <f t="shared" si="13"/>
        <v>0</v>
      </c>
      <c r="I48" s="156">
        <v>0</v>
      </c>
      <c r="J48" s="156">
        <v>0</v>
      </c>
      <c r="K48" s="156">
        <v>0</v>
      </c>
    </row>
    <row r="49" spans="1:11" ht="30" customHeight="1" x14ac:dyDescent="0.25">
      <c r="A49" s="157"/>
      <c r="B49" s="175" t="s">
        <v>203</v>
      </c>
      <c r="C49" s="154" t="s">
        <v>196</v>
      </c>
      <c r="D49" s="155">
        <f>D50+D52+D54+D55</f>
        <v>10724.4</v>
      </c>
      <c r="E49" s="180">
        <f>E50+E52+E54+E55</f>
        <v>0</v>
      </c>
      <c r="F49" s="180">
        <f>F50+F52+F54+F55</f>
        <v>0</v>
      </c>
      <c r="G49" s="180">
        <f>G50+G52+G54+G55</f>
        <v>10699.4</v>
      </c>
      <c r="H49" s="180">
        <f>H50+H52+H54+H55</f>
        <v>10699.4</v>
      </c>
      <c r="I49" s="156">
        <f>G49/D49*100</f>
        <v>99.766886725597701</v>
      </c>
      <c r="J49" s="156">
        <v>0</v>
      </c>
      <c r="K49" s="156">
        <v>0</v>
      </c>
    </row>
    <row r="50" spans="1:11" ht="30" customHeight="1" x14ac:dyDescent="0.25">
      <c r="A50" s="157"/>
      <c r="B50" s="176"/>
      <c r="C50" s="159" t="s">
        <v>19</v>
      </c>
      <c r="D50" s="160">
        <f>E50+F50+H50</f>
        <v>0</v>
      </c>
      <c r="E50" s="160">
        <v>0</v>
      </c>
      <c r="F50" s="160">
        <v>0</v>
      </c>
      <c r="G50" s="160">
        <v>0</v>
      </c>
      <c r="H50" s="160">
        <v>0</v>
      </c>
      <c r="I50" s="156">
        <v>0</v>
      </c>
      <c r="J50" s="156">
        <v>0</v>
      </c>
      <c r="K50" s="156">
        <v>0</v>
      </c>
    </row>
    <row r="51" spans="1:11" ht="30" customHeight="1" x14ac:dyDescent="0.25">
      <c r="A51" s="157"/>
      <c r="B51" s="176"/>
      <c r="C51" s="173" t="s">
        <v>197</v>
      </c>
      <c r="D51" s="160">
        <f>E51+F51+H51</f>
        <v>0</v>
      </c>
      <c r="E51" s="160">
        <f t="shared" ref="E51:H53" si="14">E94</f>
        <v>0</v>
      </c>
      <c r="F51" s="160">
        <f t="shared" si="14"/>
        <v>0</v>
      </c>
      <c r="G51" s="160">
        <f t="shared" si="14"/>
        <v>0</v>
      </c>
      <c r="H51" s="160">
        <f t="shared" si="14"/>
        <v>0</v>
      </c>
      <c r="I51" s="156">
        <v>0</v>
      </c>
      <c r="J51" s="156">
        <v>0</v>
      </c>
      <c r="K51" s="156">
        <v>0</v>
      </c>
    </row>
    <row r="52" spans="1:11" ht="30" customHeight="1" x14ac:dyDescent="0.25">
      <c r="A52" s="157"/>
      <c r="B52" s="176"/>
      <c r="C52" s="159" t="s">
        <v>34</v>
      </c>
      <c r="D52" s="160">
        <v>0</v>
      </c>
      <c r="E52" s="160">
        <f t="shared" si="14"/>
        <v>0</v>
      </c>
      <c r="F52" s="160">
        <f t="shared" si="14"/>
        <v>0</v>
      </c>
      <c r="G52" s="160">
        <f t="shared" si="14"/>
        <v>0</v>
      </c>
      <c r="H52" s="160">
        <f t="shared" si="14"/>
        <v>0</v>
      </c>
      <c r="I52" s="156">
        <v>0</v>
      </c>
      <c r="J52" s="156">
        <v>0</v>
      </c>
      <c r="K52" s="156">
        <v>0</v>
      </c>
    </row>
    <row r="53" spans="1:11" ht="30" customHeight="1" x14ac:dyDescent="0.25">
      <c r="A53" s="157"/>
      <c r="B53" s="176"/>
      <c r="C53" s="173" t="s">
        <v>198</v>
      </c>
      <c r="D53" s="160">
        <f>E53+F53+H53</f>
        <v>0</v>
      </c>
      <c r="E53" s="160">
        <f t="shared" si="14"/>
        <v>0</v>
      </c>
      <c r="F53" s="160">
        <f t="shared" si="14"/>
        <v>0</v>
      </c>
      <c r="G53" s="160">
        <f t="shared" si="14"/>
        <v>0</v>
      </c>
      <c r="H53" s="160">
        <f t="shared" si="14"/>
        <v>0</v>
      </c>
      <c r="I53" s="156">
        <v>0</v>
      </c>
      <c r="J53" s="156">
        <v>0</v>
      </c>
      <c r="K53" s="156">
        <v>0</v>
      </c>
    </row>
    <row r="54" spans="1:11" ht="30" customHeight="1" x14ac:dyDescent="0.25">
      <c r="A54" s="157"/>
      <c r="B54" s="176"/>
      <c r="C54" s="159" t="s">
        <v>21</v>
      </c>
      <c r="D54" s="160">
        <f>D734</f>
        <v>10724.4</v>
      </c>
      <c r="E54" s="160">
        <f t="shared" ref="E54:H54" si="15">E734</f>
        <v>0</v>
      </c>
      <c r="F54" s="160">
        <f t="shared" si="15"/>
        <v>0</v>
      </c>
      <c r="G54" s="160">
        <f t="shared" si="15"/>
        <v>10699.4</v>
      </c>
      <c r="H54" s="160">
        <f t="shared" si="15"/>
        <v>10699.4</v>
      </c>
      <c r="I54" s="156">
        <f>G54/D54*100</f>
        <v>99.766886725597701</v>
      </c>
      <c r="J54" s="156">
        <v>0</v>
      </c>
      <c r="K54" s="156">
        <v>0</v>
      </c>
    </row>
    <row r="55" spans="1:11" ht="30" customHeight="1" x14ac:dyDescent="0.25">
      <c r="A55" s="157"/>
      <c r="B55" s="177"/>
      <c r="C55" s="159" t="s">
        <v>22</v>
      </c>
      <c r="D55" s="160">
        <f>D758</f>
        <v>0</v>
      </c>
      <c r="E55" s="160">
        <f>E758</f>
        <v>0</v>
      </c>
      <c r="F55" s="160">
        <f>F758</f>
        <v>0</v>
      </c>
      <c r="G55" s="160">
        <f>G758</f>
        <v>0</v>
      </c>
      <c r="H55" s="160">
        <f>H758</f>
        <v>0</v>
      </c>
      <c r="I55" s="156">
        <v>0</v>
      </c>
      <c r="J55" s="156">
        <v>0</v>
      </c>
      <c r="K55" s="156">
        <v>0</v>
      </c>
    </row>
    <row r="56" spans="1:11" ht="30" customHeight="1" x14ac:dyDescent="0.25">
      <c r="A56" s="157"/>
      <c r="B56" s="175" t="s">
        <v>204</v>
      </c>
      <c r="C56" s="154" t="s">
        <v>196</v>
      </c>
      <c r="D56" s="155">
        <f>D57+D59+D61+D62</f>
        <v>0</v>
      </c>
      <c r="E56" s="180">
        <f>E57+E59+E61+E62</f>
        <v>0</v>
      </c>
      <c r="F56" s="180">
        <f>F57+F59+F61+F62</f>
        <v>0</v>
      </c>
      <c r="G56" s="180">
        <f>G57+G59+G61+G62</f>
        <v>0</v>
      </c>
      <c r="H56" s="180">
        <f>H57+H59+H61+H62</f>
        <v>0</v>
      </c>
      <c r="I56" s="156" t="e">
        <f>G56/D56*100</f>
        <v>#DIV/0!</v>
      </c>
      <c r="J56" s="156">
        <v>0</v>
      </c>
      <c r="K56" s="156">
        <v>0</v>
      </c>
    </row>
    <row r="57" spans="1:11" ht="30" customHeight="1" x14ac:dyDescent="0.25">
      <c r="A57" s="157"/>
      <c r="B57" s="176"/>
      <c r="C57" s="159" t="s">
        <v>19</v>
      </c>
      <c r="D57" s="160">
        <f>E57+F57+H57</f>
        <v>0</v>
      </c>
      <c r="E57" s="160">
        <v>0</v>
      </c>
      <c r="F57" s="160">
        <v>0</v>
      </c>
      <c r="G57" s="160">
        <v>0</v>
      </c>
      <c r="H57" s="160">
        <v>0</v>
      </c>
      <c r="I57" s="156">
        <v>0</v>
      </c>
      <c r="J57" s="156">
        <v>0</v>
      </c>
      <c r="K57" s="156">
        <v>0</v>
      </c>
    </row>
    <row r="58" spans="1:11" ht="30" customHeight="1" x14ac:dyDescent="0.25">
      <c r="A58" s="157"/>
      <c r="B58" s="176"/>
      <c r="C58" s="173" t="s">
        <v>197</v>
      </c>
      <c r="D58" s="160">
        <f>E58+F58+H58</f>
        <v>0</v>
      </c>
      <c r="E58" s="160">
        <f t="shared" ref="E58:H60" si="16">E101</f>
        <v>0</v>
      </c>
      <c r="F58" s="160">
        <f t="shared" si="16"/>
        <v>0</v>
      </c>
      <c r="G58" s="160">
        <f t="shared" si="16"/>
        <v>0</v>
      </c>
      <c r="H58" s="160">
        <f t="shared" si="16"/>
        <v>0</v>
      </c>
      <c r="I58" s="156">
        <v>0</v>
      </c>
      <c r="J58" s="156">
        <v>0</v>
      </c>
      <c r="K58" s="156">
        <v>0</v>
      </c>
    </row>
    <row r="59" spans="1:11" ht="30" customHeight="1" x14ac:dyDescent="0.25">
      <c r="A59" s="157"/>
      <c r="B59" s="176"/>
      <c r="C59" s="159" t="s">
        <v>34</v>
      </c>
      <c r="D59" s="160">
        <f>D769</f>
        <v>0</v>
      </c>
      <c r="E59" s="160">
        <f t="shared" si="16"/>
        <v>0</v>
      </c>
      <c r="F59" s="160">
        <f t="shared" si="16"/>
        <v>0</v>
      </c>
      <c r="G59" s="160">
        <f t="shared" si="16"/>
        <v>0</v>
      </c>
      <c r="H59" s="160">
        <f t="shared" si="16"/>
        <v>0</v>
      </c>
      <c r="I59" s="156">
        <v>0</v>
      </c>
      <c r="J59" s="156">
        <v>0</v>
      </c>
      <c r="K59" s="156">
        <v>0</v>
      </c>
    </row>
    <row r="60" spans="1:11" ht="30" customHeight="1" x14ac:dyDescent="0.25">
      <c r="A60" s="157"/>
      <c r="B60" s="176"/>
      <c r="C60" s="173" t="s">
        <v>198</v>
      </c>
      <c r="D60" s="160">
        <f>E60+F60+H60</f>
        <v>0</v>
      </c>
      <c r="E60" s="160">
        <f t="shared" si="16"/>
        <v>0</v>
      </c>
      <c r="F60" s="160">
        <f t="shared" si="16"/>
        <v>0</v>
      </c>
      <c r="G60" s="160">
        <f t="shared" si="16"/>
        <v>0</v>
      </c>
      <c r="H60" s="160">
        <f t="shared" si="16"/>
        <v>0</v>
      </c>
      <c r="I60" s="156">
        <v>0</v>
      </c>
      <c r="J60" s="156">
        <v>0</v>
      </c>
      <c r="K60" s="156">
        <v>0</v>
      </c>
    </row>
    <row r="61" spans="1:11" ht="30" customHeight="1" x14ac:dyDescent="0.25">
      <c r="A61" s="157"/>
      <c r="B61" s="176"/>
      <c r="C61" s="159" t="s">
        <v>21</v>
      </c>
      <c r="D61" s="160">
        <f>D524+D771</f>
        <v>0</v>
      </c>
      <c r="E61" s="160">
        <f>E524+E771</f>
        <v>0</v>
      </c>
      <c r="F61" s="160">
        <f>F524+F771</f>
        <v>0</v>
      </c>
      <c r="G61" s="160">
        <f>G524+G771</f>
        <v>0</v>
      </c>
      <c r="H61" s="160">
        <f>H524+H771</f>
        <v>0</v>
      </c>
      <c r="I61" s="156">
        <v>0</v>
      </c>
      <c r="J61" s="156">
        <v>0</v>
      </c>
      <c r="K61" s="156">
        <v>0</v>
      </c>
    </row>
    <row r="62" spans="1:11" ht="30" customHeight="1" x14ac:dyDescent="0.25">
      <c r="A62" s="157"/>
      <c r="B62" s="177"/>
      <c r="C62" s="159" t="s">
        <v>22</v>
      </c>
      <c r="D62" s="160">
        <f>D772</f>
        <v>0</v>
      </c>
      <c r="E62" s="160">
        <f>E772</f>
        <v>0</v>
      </c>
      <c r="F62" s="160">
        <f>F772</f>
        <v>0</v>
      </c>
      <c r="G62" s="160">
        <f>G772</f>
        <v>0</v>
      </c>
      <c r="H62" s="160">
        <f>H772</f>
        <v>0</v>
      </c>
      <c r="I62" s="156">
        <v>0</v>
      </c>
      <c r="J62" s="156">
        <v>0</v>
      </c>
      <c r="K62" s="156">
        <v>0</v>
      </c>
    </row>
    <row r="63" spans="1:11" ht="30" customHeight="1" x14ac:dyDescent="0.25">
      <c r="A63" s="157"/>
      <c r="B63" s="175" t="s">
        <v>205</v>
      </c>
      <c r="C63" s="154" t="s">
        <v>196</v>
      </c>
      <c r="D63" s="155">
        <f>D64+D66+D68+D69</f>
        <v>5589.7</v>
      </c>
      <c r="E63" s="155">
        <f>E64+E66+E68+E69</f>
        <v>5589.7</v>
      </c>
      <c r="F63" s="155">
        <f>F64+F66+F68+F69</f>
        <v>5589.7</v>
      </c>
      <c r="G63" s="155">
        <f>G64+G66+G68+G69</f>
        <v>5589.7</v>
      </c>
      <c r="H63" s="155">
        <f>H64+H66+H68+H69</f>
        <v>5589.7</v>
      </c>
      <c r="I63" s="156">
        <f>G63/D63*100</f>
        <v>100</v>
      </c>
      <c r="J63" s="156">
        <f>G63/E63*100</f>
        <v>100</v>
      </c>
      <c r="K63" s="156">
        <f>G63/F63*100</f>
        <v>100</v>
      </c>
    </row>
    <row r="64" spans="1:11" ht="30" customHeight="1" x14ac:dyDescent="0.25">
      <c r="A64" s="157"/>
      <c r="B64" s="176"/>
      <c r="C64" s="159" t="s">
        <v>19</v>
      </c>
      <c r="D64" s="160">
        <f>D753</f>
        <v>2110</v>
      </c>
      <c r="E64" s="160">
        <f>E753</f>
        <v>2110</v>
      </c>
      <c r="F64" s="160">
        <f>F753</f>
        <v>2110</v>
      </c>
      <c r="G64" s="160">
        <f>G753</f>
        <v>2110</v>
      </c>
      <c r="H64" s="160">
        <f>H753</f>
        <v>2110</v>
      </c>
      <c r="I64" s="156">
        <v>0</v>
      </c>
      <c r="J64" s="156">
        <v>0</v>
      </c>
      <c r="K64" s="156">
        <v>0</v>
      </c>
    </row>
    <row r="65" spans="1:14" ht="30" customHeight="1" x14ac:dyDescent="0.25">
      <c r="A65" s="157"/>
      <c r="B65" s="176"/>
      <c r="C65" s="173" t="s">
        <v>197</v>
      </c>
      <c r="D65" s="160">
        <f t="shared" ref="D65:H69" si="17">D754</f>
        <v>2110</v>
      </c>
      <c r="E65" s="160">
        <f t="shared" si="17"/>
        <v>2110</v>
      </c>
      <c r="F65" s="160">
        <f t="shared" si="17"/>
        <v>2110</v>
      </c>
      <c r="G65" s="160">
        <f t="shared" si="17"/>
        <v>2110</v>
      </c>
      <c r="H65" s="160">
        <f t="shared" si="17"/>
        <v>2110</v>
      </c>
      <c r="I65" s="156">
        <v>0</v>
      </c>
      <c r="J65" s="156">
        <v>0</v>
      </c>
      <c r="K65" s="156">
        <v>0</v>
      </c>
    </row>
    <row r="66" spans="1:14" ht="30" customHeight="1" x14ac:dyDescent="0.25">
      <c r="A66" s="157"/>
      <c r="B66" s="176"/>
      <c r="C66" s="159" t="s">
        <v>34</v>
      </c>
      <c r="D66" s="160">
        <f t="shared" si="17"/>
        <v>3479.7</v>
      </c>
      <c r="E66" s="160">
        <f t="shared" si="17"/>
        <v>3479.7</v>
      </c>
      <c r="F66" s="160">
        <f t="shared" si="17"/>
        <v>3479.7</v>
      </c>
      <c r="G66" s="160">
        <f t="shared" si="17"/>
        <v>3479.7</v>
      </c>
      <c r="H66" s="160">
        <f t="shared" si="17"/>
        <v>3479.7</v>
      </c>
      <c r="I66" s="156">
        <v>0</v>
      </c>
      <c r="J66" s="156">
        <v>0</v>
      </c>
      <c r="K66" s="156">
        <v>0</v>
      </c>
    </row>
    <row r="67" spans="1:14" ht="30" customHeight="1" x14ac:dyDescent="0.25">
      <c r="A67" s="157"/>
      <c r="B67" s="176"/>
      <c r="C67" s="173" t="s">
        <v>198</v>
      </c>
      <c r="D67" s="160">
        <f t="shared" si="17"/>
        <v>3479.7</v>
      </c>
      <c r="E67" s="160">
        <f t="shared" si="17"/>
        <v>3479.7</v>
      </c>
      <c r="F67" s="160">
        <f t="shared" si="17"/>
        <v>3479.7</v>
      </c>
      <c r="G67" s="160">
        <f t="shared" si="17"/>
        <v>3479.7</v>
      </c>
      <c r="H67" s="160">
        <f t="shared" si="17"/>
        <v>3479.7</v>
      </c>
      <c r="I67" s="156">
        <v>0</v>
      </c>
      <c r="J67" s="156">
        <v>0</v>
      </c>
      <c r="K67" s="156">
        <v>0</v>
      </c>
    </row>
    <row r="68" spans="1:14" ht="30" customHeight="1" x14ac:dyDescent="0.25">
      <c r="A68" s="157"/>
      <c r="B68" s="176"/>
      <c r="C68" s="159" t="s">
        <v>21</v>
      </c>
      <c r="D68" s="160">
        <f t="shared" si="17"/>
        <v>0</v>
      </c>
      <c r="E68" s="160">
        <f t="shared" si="17"/>
        <v>0</v>
      </c>
      <c r="F68" s="160">
        <f t="shared" si="17"/>
        <v>0</v>
      </c>
      <c r="G68" s="160">
        <v>0</v>
      </c>
      <c r="H68" s="160">
        <f t="shared" si="17"/>
        <v>0</v>
      </c>
      <c r="I68" s="160">
        <v>0</v>
      </c>
      <c r="J68" s="156">
        <v>0</v>
      </c>
      <c r="K68" s="156">
        <v>0</v>
      </c>
    </row>
    <row r="69" spans="1:14" ht="30" customHeight="1" x14ac:dyDescent="0.25">
      <c r="A69" s="162"/>
      <c r="B69" s="177"/>
      <c r="C69" s="159" t="s">
        <v>22</v>
      </c>
      <c r="D69" s="160">
        <f t="shared" si="17"/>
        <v>0</v>
      </c>
      <c r="E69" s="160">
        <f t="shared" si="17"/>
        <v>0</v>
      </c>
      <c r="F69" s="160">
        <f t="shared" si="17"/>
        <v>0</v>
      </c>
      <c r="G69" s="160">
        <f t="shared" si="17"/>
        <v>0</v>
      </c>
      <c r="H69" s="160">
        <f t="shared" si="17"/>
        <v>0</v>
      </c>
      <c r="I69" s="156">
        <v>0</v>
      </c>
      <c r="J69" s="156">
        <v>0</v>
      </c>
      <c r="K69" s="156">
        <v>0</v>
      </c>
    </row>
    <row r="70" spans="1:14" ht="30" customHeight="1" x14ac:dyDescent="0.25">
      <c r="A70" s="181" t="s">
        <v>206</v>
      </c>
      <c r="B70" s="171" t="s">
        <v>207</v>
      </c>
      <c r="C70" s="154" t="s">
        <v>196</v>
      </c>
      <c r="D70" s="180">
        <f>D71+D73+D75+D76</f>
        <v>1154423</v>
      </c>
      <c r="E70" s="180">
        <f>E71+E73+E75+E76</f>
        <v>1154423</v>
      </c>
      <c r="F70" s="180">
        <f>F71+F73+F75+F76</f>
        <v>1154378</v>
      </c>
      <c r="G70" s="180">
        <f>G71+G73+G75+G76</f>
        <v>1153922.3</v>
      </c>
      <c r="H70" s="180">
        <f>H71+H73+H75+H76</f>
        <v>1153922.3</v>
      </c>
      <c r="I70" s="156">
        <f>G70/D70*100</f>
        <v>99.956627683266888</v>
      </c>
      <c r="J70" s="156">
        <f>G70/E70*100</f>
        <v>99.956627683266888</v>
      </c>
      <c r="K70" s="156">
        <f>G70/F70*100</f>
        <v>99.960524195714058</v>
      </c>
      <c r="L70" s="179"/>
      <c r="M70" s="179"/>
      <c r="N70" s="179"/>
    </row>
    <row r="71" spans="1:14" ht="30" customHeight="1" x14ac:dyDescent="0.25">
      <c r="A71" s="182"/>
      <c r="B71" s="172"/>
      <c r="C71" s="159" t="s">
        <v>19</v>
      </c>
      <c r="D71" s="160">
        <f t="shared" ref="D71:H74" si="18">D79+D86</f>
        <v>1090524.2</v>
      </c>
      <c r="E71" s="160">
        <f t="shared" si="18"/>
        <v>1090524.2</v>
      </c>
      <c r="F71" s="160">
        <f t="shared" si="18"/>
        <v>1090479.2</v>
      </c>
      <c r="G71" s="160">
        <f t="shared" si="18"/>
        <v>1090023.5</v>
      </c>
      <c r="H71" s="160">
        <f t="shared" si="18"/>
        <v>1090023.5</v>
      </c>
      <c r="I71" s="156">
        <f>G71/D71*100</f>
        <v>99.954086300881727</v>
      </c>
      <c r="J71" s="156">
        <f>G71/E71*100</f>
        <v>99.954086300881727</v>
      </c>
      <c r="K71" s="156">
        <f>G71/F71*100</f>
        <v>99.958211032360822</v>
      </c>
    </row>
    <row r="72" spans="1:14" ht="30" customHeight="1" x14ac:dyDescent="0.25">
      <c r="A72" s="182"/>
      <c r="B72" s="172"/>
      <c r="C72" s="173" t="s">
        <v>197</v>
      </c>
      <c r="D72" s="160">
        <f t="shared" si="18"/>
        <v>2502.1000000000004</v>
      </c>
      <c r="E72" s="160">
        <f t="shared" si="18"/>
        <v>2502.1000000000004</v>
      </c>
      <c r="F72" s="160">
        <f t="shared" si="18"/>
        <v>2502.1000000000004</v>
      </c>
      <c r="G72" s="160">
        <f t="shared" si="18"/>
        <v>2502.1000000000004</v>
      </c>
      <c r="H72" s="160">
        <f t="shared" si="18"/>
        <v>2502.1000000000004</v>
      </c>
      <c r="I72" s="156">
        <f>G72/D72*100</f>
        <v>100</v>
      </c>
      <c r="J72" s="156">
        <f>G72/E72*100</f>
        <v>100</v>
      </c>
      <c r="K72" s="156">
        <f>G72/F72*100</f>
        <v>100</v>
      </c>
    </row>
    <row r="73" spans="1:14" ht="30" customHeight="1" x14ac:dyDescent="0.25">
      <c r="A73" s="182"/>
      <c r="B73" s="172"/>
      <c r="C73" s="159" t="s">
        <v>34</v>
      </c>
      <c r="D73" s="160">
        <f t="shared" si="18"/>
        <v>63898.8</v>
      </c>
      <c r="E73" s="160">
        <f t="shared" si="18"/>
        <v>63898.8</v>
      </c>
      <c r="F73" s="160">
        <f t="shared" si="18"/>
        <v>63898.8</v>
      </c>
      <c r="G73" s="160">
        <f t="shared" si="18"/>
        <v>63898.8</v>
      </c>
      <c r="H73" s="160">
        <f t="shared" si="18"/>
        <v>63898.8</v>
      </c>
      <c r="I73" s="156">
        <f>G73/D73*100</f>
        <v>100</v>
      </c>
      <c r="J73" s="156">
        <f>G73/E73*100</f>
        <v>100</v>
      </c>
      <c r="K73" s="156">
        <f>G73/F73*100</f>
        <v>100</v>
      </c>
    </row>
    <row r="74" spans="1:14" ht="30" customHeight="1" x14ac:dyDescent="0.25">
      <c r="A74" s="182"/>
      <c r="B74" s="172"/>
      <c r="C74" s="173" t="s">
        <v>198</v>
      </c>
      <c r="D74" s="160">
        <f t="shared" si="18"/>
        <v>63898.8</v>
      </c>
      <c r="E74" s="160">
        <f t="shared" si="18"/>
        <v>63898.8</v>
      </c>
      <c r="F74" s="160">
        <f t="shared" si="18"/>
        <v>63898.8</v>
      </c>
      <c r="G74" s="160">
        <f t="shared" si="18"/>
        <v>63898.8</v>
      </c>
      <c r="H74" s="160">
        <f t="shared" si="18"/>
        <v>63898.8</v>
      </c>
      <c r="I74" s="156">
        <f>G74/D74*100</f>
        <v>100</v>
      </c>
      <c r="J74" s="156">
        <f>G74/E74*100</f>
        <v>100</v>
      </c>
      <c r="K74" s="156">
        <f>G74/F74*100</f>
        <v>100</v>
      </c>
    </row>
    <row r="75" spans="1:14" ht="30" customHeight="1" x14ac:dyDescent="0.25">
      <c r="A75" s="182"/>
      <c r="B75" s="172"/>
      <c r="C75" s="159" t="s">
        <v>21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  <c r="I75" s="156">
        <v>0</v>
      </c>
      <c r="J75" s="156">
        <v>0</v>
      </c>
      <c r="K75" s="156">
        <v>0</v>
      </c>
    </row>
    <row r="76" spans="1:14" ht="30" customHeight="1" x14ac:dyDescent="0.25">
      <c r="A76" s="183"/>
      <c r="B76" s="174"/>
      <c r="C76" s="159" t="s">
        <v>22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56">
        <v>0</v>
      </c>
      <c r="J76" s="156">
        <v>0</v>
      </c>
      <c r="K76" s="156">
        <v>0</v>
      </c>
    </row>
    <row r="77" spans="1:14" ht="15" x14ac:dyDescent="0.25">
      <c r="A77" s="165"/>
      <c r="B77" s="166" t="s">
        <v>23</v>
      </c>
      <c r="C77" s="167"/>
      <c r="D77" s="167"/>
      <c r="E77" s="167"/>
      <c r="F77" s="168"/>
      <c r="G77" s="169"/>
      <c r="H77" s="170"/>
      <c r="I77" s="156"/>
      <c r="J77" s="156"/>
      <c r="K77" s="156"/>
    </row>
    <row r="78" spans="1:14" ht="30" customHeight="1" x14ac:dyDescent="0.25">
      <c r="A78" s="152"/>
      <c r="B78" s="171" t="s">
        <v>208</v>
      </c>
      <c r="C78" s="184" t="s">
        <v>209</v>
      </c>
      <c r="D78" s="180">
        <f>D79+D81+D83+D84</f>
        <v>1139544.5</v>
      </c>
      <c r="E78" s="180">
        <f>E79+E81+E83+E84</f>
        <v>1139544.5</v>
      </c>
      <c r="F78" s="180">
        <f>F79+F81+F83+F84</f>
        <v>1139544.5</v>
      </c>
      <c r="G78" s="180">
        <f>G79+G81+G83+G84</f>
        <v>1139097.8</v>
      </c>
      <c r="H78" s="180">
        <f>H79+H81+H83+H84</f>
        <v>1139097.8</v>
      </c>
      <c r="I78" s="156">
        <f>G78/D78*100</f>
        <v>99.960800126717302</v>
      </c>
      <c r="J78" s="156">
        <f>G78/E78*100</f>
        <v>99.960800126717302</v>
      </c>
      <c r="K78" s="156">
        <f>G78/F78*100</f>
        <v>99.960800126717302</v>
      </c>
    </row>
    <row r="79" spans="1:14" ht="30" customHeight="1" x14ac:dyDescent="0.25">
      <c r="A79" s="157"/>
      <c r="B79" s="172"/>
      <c r="C79" s="185" t="s">
        <v>19</v>
      </c>
      <c r="D79" s="160">
        <f>D93+D142+D233+D303+D338+D387+D450+D471+D478+D492+D499+D506</f>
        <v>1077685.5</v>
      </c>
      <c r="E79" s="160">
        <f>E93+E142+E233+E303+E338+E387+E450+E471+E478+E492+E499+E506</f>
        <v>1077685.5</v>
      </c>
      <c r="F79" s="160">
        <f>F93+F142+F233+F303+F338+F387+F450+F471+F478+F492+F499+F506</f>
        <v>1077685.5</v>
      </c>
      <c r="G79" s="160">
        <f>G93+G142+G233+G303+G338+G387+G450+G471+G478+G492+G499+G506</f>
        <v>1077238.8</v>
      </c>
      <c r="H79" s="160">
        <f>H93+H142+H233+H303+H338+H387+H450+H471+H478+H492+H499+H506</f>
        <v>1077238.8</v>
      </c>
      <c r="I79" s="178">
        <f>G79/D79*100</f>
        <v>99.958550059363333</v>
      </c>
      <c r="J79" s="178">
        <f>G79/E79*100</f>
        <v>99.958550059363333</v>
      </c>
      <c r="K79" s="178">
        <f>G79/F79*100</f>
        <v>99.958550059363333</v>
      </c>
    </row>
    <row r="80" spans="1:14" ht="30" customHeight="1" x14ac:dyDescent="0.25">
      <c r="A80" s="157"/>
      <c r="B80" s="172"/>
      <c r="C80" s="186" t="s">
        <v>197</v>
      </c>
      <c r="D80" s="160">
        <f t="shared" ref="D80:H81" si="19">D94+D143+D234+D304+D339+D388+D451+D472+D479+D493</f>
        <v>1262.4000000000001</v>
      </c>
      <c r="E80" s="160">
        <f t="shared" si="19"/>
        <v>1262.4000000000001</v>
      </c>
      <c r="F80" s="160">
        <f t="shared" si="19"/>
        <v>1262.4000000000001</v>
      </c>
      <c r="G80" s="160">
        <f t="shared" si="19"/>
        <v>1262.4000000000001</v>
      </c>
      <c r="H80" s="160">
        <f t="shared" si="19"/>
        <v>1262.4000000000001</v>
      </c>
      <c r="I80" s="178">
        <v>0</v>
      </c>
      <c r="J80" s="178">
        <v>0</v>
      </c>
      <c r="K80" s="178">
        <v>0</v>
      </c>
    </row>
    <row r="81" spans="1:11" ht="30" customHeight="1" x14ac:dyDescent="0.25">
      <c r="A81" s="157"/>
      <c r="B81" s="172"/>
      <c r="C81" s="185" t="s">
        <v>34</v>
      </c>
      <c r="D81" s="160">
        <f t="shared" si="19"/>
        <v>61859</v>
      </c>
      <c r="E81" s="160">
        <f t="shared" si="19"/>
        <v>61859</v>
      </c>
      <c r="F81" s="160">
        <f t="shared" si="19"/>
        <v>61859</v>
      </c>
      <c r="G81" s="160">
        <f t="shared" si="19"/>
        <v>61859</v>
      </c>
      <c r="H81" s="160">
        <f t="shared" si="19"/>
        <v>61859</v>
      </c>
      <c r="I81" s="178">
        <v>0</v>
      </c>
      <c r="J81" s="178">
        <v>0</v>
      </c>
      <c r="K81" s="178">
        <v>0</v>
      </c>
    </row>
    <row r="82" spans="1:11" ht="30" customHeight="1" x14ac:dyDescent="0.25">
      <c r="A82" s="157"/>
      <c r="B82" s="172"/>
      <c r="C82" s="186" t="s">
        <v>198</v>
      </c>
      <c r="D82" s="160">
        <f>D495</f>
        <v>61859</v>
      </c>
      <c r="E82" s="160">
        <f t="shared" ref="E82:H82" si="20">E495</f>
        <v>61859</v>
      </c>
      <c r="F82" s="160">
        <f t="shared" si="20"/>
        <v>61859</v>
      </c>
      <c r="G82" s="160">
        <f t="shared" si="20"/>
        <v>61859</v>
      </c>
      <c r="H82" s="160">
        <f t="shared" si="20"/>
        <v>61859</v>
      </c>
      <c r="I82" s="178">
        <v>0</v>
      </c>
      <c r="J82" s="178">
        <v>0</v>
      </c>
      <c r="K82" s="178">
        <v>0</v>
      </c>
    </row>
    <row r="83" spans="1:11" ht="30" customHeight="1" x14ac:dyDescent="0.25">
      <c r="A83" s="157"/>
      <c r="B83" s="172"/>
      <c r="C83" s="185" t="s">
        <v>21</v>
      </c>
      <c r="D83" s="160">
        <v>0</v>
      </c>
      <c r="E83" s="160">
        <v>0</v>
      </c>
      <c r="F83" s="160">
        <f>F97+F146+F237+F307+F342+F391+F454+F475+F482</f>
        <v>0</v>
      </c>
      <c r="G83" s="160">
        <v>0</v>
      </c>
      <c r="H83" s="160">
        <v>0</v>
      </c>
      <c r="I83" s="156">
        <v>0</v>
      </c>
      <c r="J83" s="156">
        <v>0</v>
      </c>
      <c r="K83" s="156">
        <v>0</v>
      </c>
    </row>
    <row r="84" spans="1:11" ht="30" customHeight="1" x14ac:dyDescent="0.25">
      <c r="A84" s="157"/>
      <c r="B84" s="174"/>
      <c r="C84" s="185" t="s">
        <v>22</v>
      </c>
      <c r="D84" s="160">
        <f>D98+D147+D238+D308+D343+D392+D455+D476+D483</f>
        <v>0</v>
      </c>
      <c r="E84" s="160">
        <f>E98+E147+E238+E308+E343+E392+E455+E476+E483</f>
        <v>0</v>
      </c>
      <c r="F84" s="160">
        <f>F98+F147+F238+F308+F343+F392+F455+F476+F483</f>
        <v>0</v>
      </c>
      <c r="G84" s="160">
        <f>G98+G147+G238+G308+G343+G392+G455+G476+G483</f>
        <v>0</v>
      </c>
      <c r="H84" s="160">
        <f>H98+H147+H238+H308+H343+H392+H455+H476+H483</f>
        <v>0</v>
      </c>
      <c r="I84" s="156">
        <v>0</v>
      </c>
      <c r="J84" s="156">
        <v>0</v>
      </c>
      <c r="K84" s="156">
        <v>0</v>
      </c>
    </row>
    <row r="85" spans="1:11" ht="30" customHeight="1" x14ac:dyDescent="0.25">
      <c r="A85" s="157"/>
      <c r="B85" s="171" t="s">
        <v>210</v>
      </c>
      <c r="C85" s="184" t="s">
        <v>209</v>
      </c>
      <c r="D85" s="180">
        <f>D86+D88+D90+D91</f>
        <v>14878.5</v>
      </c>
      <c r="E85" s="180">
        <f>E86+E88+E90+E91</f>
        <v>14878.5</v>
      </c>
      <c r="F85" s="180">
        <f>F86+F88+F90+F91</f>
        <v>14833.5</v>
      </c>
      <c r="G85" s="180">
        <f>G86+G88+G90+G91</f>
        <v>14824.5</v>
      </c>
      <c r="H85" s="180">
        <f>H86+H88+H90+H91</f>
        <v>14824.5</v>
      </c>
      <c r="I85" s="156">
        <f>G85/D85*100</f>
        <v>99.637060187518898</v>
      </c>
      <c r="J85" s="156">
        <f>G85/E85*100</f>
        <v>99.637060187518898</v>
      </c>
      <c r="K85" s="156">
        <f>G85/F85*100</f>
        <v>99.939326524421077</v>
      </c>
    </row>
    <row r="86" spans="1:11" ht="30" customHeight="1" x14ac:dyDescent="0.25">
      <c r="A86" s="157"/>
      <c r="B86" s="172"/>
      <c r="C86" s="185" t="s">
        <v>19</v>
      </c>
      <c r="D86" s="160">
        <f t="shared" ref="D86:H91" si="21">D240+D310+D394+D485</f>
        <v>12838.7</v>
      </c>
      <c r="E86" s="160">
        <f t="shared" si="21"/>
        <v>12838.7</v>
      </c>
      <c r="F86" s="160">
        <f t="shared" si="21"/>
        <v>12793.7</v>
      </c>
      <c r="G86" s="160">
        <f t="shared" si="21"/>
        <v>12784.7</v>
      </c>
      <c r="H86" s="160">
        <f t="shared" si="21"/>
        <v>12784.7</v>
      </c>
      <c r="I86" s="178">
        <f>G86/D86*100</f>
        <v>99.579396667886925</v>
      </c>
      <c r="J86" s="178">
        <f>G86/E86*100</f>
        <v>99.579396667886925</v>
      </c>
      <c r="K86" s="178">
        <f>G86/F86*100</f>
        <v>99.929652876024917</v>
      </c>
    </row>
    <row r="87" spans="1:11" ht="30" customHeight="1" x14ac:dyDescent="0.25">
      <c r="A87" s="157"/>
      <c r="B87" s="172"/>
      <c r="C87" s="186" t="s">
        <v>197</v>
      </c>
      <c r="D87" s="160">
        <f t="shared" si="21"/>
        <v>1239.7</v>
      </c>
      <c r="E87" s="160">
        <f t="shared" si="21"/>
        <v>1239.7</v>
      </c>
      <c r="F87" s="160">
        <f t="shared" si="21"/>
        <v>1239.7</v>
      </c>
      <c r="G87" s="160">
        <f t="shared" si="21"/>
        <v>1239.7</v>
      </c>
      <c r="H87" s="160">
        <f t="shared" si="21"/>
        <v>1239.7</v>
      </c>
      <c r="I87" s="178">
        <f>G87/D87*100</f>
        <v>100</v>
      </c>
      <c r="J87" s="178">
        <f>G87/E87*100</f>
        <v>100</v>
      </c>
      <c r="K87" s="178">
        <f>G87/F87*100</f>
        <v>100</v>
      </c>
    </row>
    <row r="88" spans="1:11" ht="30" customHeight="1" x14ac:dyDescent="0.25">
      <c r="A88" s="157"/>
      <c r="B88" s="172"/>
      <c r="C88" s="185" t="s">
        <v>34</v>
      </c>
      <c r="D88" s="160">
        <f t="shared" si="21"/>
        <v>2039.8</v>
      </c>
      <c r="E88" s="160">
        <f t="shared" si="21"/>
        <v>2039.8</v>
      </c>
      <c r="F88" s="160">
        <f t="shared" si="21"/>
        <v>2039.8</v>
      </c>
      <c r="G88" s="160">
        <f t="shared" si="21"/>
        <v>2039.8</v>
      </c>
      <c r="H88" s="160">
        <f t="shared" si="21"/>
        <v>2039.8</v>
      </c>
      <c r="I88" s="178">
        <f>G88/D88*100</f>
        <v>100</v>
      </c>
      <c r="J88" s="178">
        <f>G88/E88*100</f>
        <v>100</v>
      </c>
      <c r="K88" s="178">
        <f>G88/F88*100</f>
        <v>100</v>
      </c>
    </row>
    <row r="89" spans="1:11" ht="30" customHeight="1" x14ac:dyDescent="0.25">
      <c r="A89" s="157"/>
      <c r="B89" s="172"/>
      <c r="C89" s="186" t="s">
        <v>198</v>
      </c>
      <c r="D89" s="160">
        <f t="shared" si="21"/>
        <v>2039.8</v>
      </c>
      <c r="E89" s="160">
        <f t="shared" si="21"/>
        <v>2039.8</v>
      </c>
      <c r="F89" s="160">
        <f t="shared" si="21"/>
        <v>2039.8</v>
      </c>
      <c r="G89" s="160">
        <f t="shared" si="21"/>
        <v>2039.8</v>
      </c>
      <c r="H89" s="160">
        <f t="shared" si="21"/>
        <v>2039.8</v>
      </c>
      <c r="I89" s="178">
        <f>G89/D89*100</f>
        <v>100</v>
      </c>
      <c r="J89" s="178">
        <f>G89/E89*100</f>
        <v>100</v>
      </c>
      <c r="K89" s="178">
        <f>G89/F89*100</f>
        <v>100</v>
      </c>
    </row>
    <row r="90" spans="1:11" ht="30" customHeight="1" x14ac:dyDescent="0.25">
      <c r="A90" s="157"/>
      <c r="B90" s="172"/>
      <c r="C90" s="185" t="s">
        <v>21</v>
      </c>
      <c r="D90" s="160">
        <f t="shared" si="21"/>
        <v>0</v>
      </c>
      <c r="E90" s="160">
        <f t="shared" si="21"/>
        <v>0</v>
      </c>
      <c r="F90" s="160">
        <f t="shared" si="21"/>
        <v>0</v>
      </c>
      <c r="G90" s="160">
        <f t="shared" si="21"/>
        <v>0</v>
      </c>
      <c r="H90" s="160">
        <f t="shared" si="21"/>
        <v>0</v>
      </c>
      <c r="I90" s="178">
        <v>0</v>
      </c>
      <c r="J90" s="178">
        <v>0</v>
      </c>
      <c r="K90" s="178">
        <v>0</v>
      </c>
    </row>
    <row r="91" spans="1:11" ht="30" customHeight="1" x14ac:dyDescent="0.25">
      <c r="A91" s="157"/>
      <c r="B91" s="174"/>
      <c r="C91" s="185" t="s">
        <v>22</v>
      </c>
      <c r="D91" s="160">
        <f t="shared" si="21"/>
        <v>0</v>
      </c>
      <c r="E91" s="160">
        <f t="shared" si="21"/>
        <v>0</v>
      </c>
      <c r="F91" s="160">
        <f t="shared" si="21"/>
        <v>0</v>
      </c>
      <c r="G91" s="160">
        <f t="shared" si="21"/>
        <v>0</v>
      </c>
      <c r="H91" s="160">
        <f t="shared" si="21"/>
        <v>0</v>
      </c>
      <c r="I91" s="178">
        <v>0</v>
      </c>
      <c r="J91" s="178">
        <v>0</v>
      </c>
      <c r="K91" s="178">
        <v>0</v>
      </c>
    </row>
    <row r="92" spans="1:11" ht="30" customHeight="1" x14ac:dyDescent="0.25">
      <c r="A92" s="181" t="s">
        <v>211</v>
      </c>
      <c r="B92" s="171" t="s">
        <v>208</v>
      </c>
      <c r="C92" s="184" t="s">
        <v>196</v>
      </c>
      <c r="D92" s="180">
        <f>D93+D95+D97+D98</f>
        <v>499</v>
      </c>
      <c r="E92" s="180">
        <f>E93+E95+E97+E98</f>
        <v>499</v>
      </c>
      <c r="F92" s="180">
        <f>F93+F95+F97+F98</f>
        <v>499</v>
      </c>
      <c r="G92" s="180">
        <f>G93+G95+G97+G98</f>
        <v>499</v>
      </c>
      <c r="H92" s="180">
        <f>H93+H95+H97+H98</f>
        <v>499</v>
      </c>
      <c r="I92" s="156">
        <f>G92/D92*100</f>
        <v>100</v>
      </c>
      <c r="J92" s="156">
        <f>G92/E92*100</f>
        <v>100</v>
      </c>
      <c r="K92" s="156">
        <f>G92/F92*100</f>
        <v>100</v>
      </c>
    </row>
    <row r="93" spans="1:11" ht="30" customHeight="1" x14ac:dyDescent="0.25">
      <c r="A93" s="182"/>
      <c r="B93" s="172"/>
      <c r="C93" s="185" t="s">
        <v>19</v>
      </c>
      <c r="D93" s="160">
        <f>D107+D114+D121+D128+D135+D100</f>
        <v>499</v>
      </c>
      <c r="E93" s="160">
        <f>E107+E114+E121+E128+E135+E100</f>
        <v>499</v>
      </c>
      <c r="F93" s="160">
        <f>F107+F114+F121+F128+F135+F100</f>
        <v>499</v>
      </c>
      <c r="G93" s="160">
        <f>G107+G114+G121+G128+G135+G100</f>
        <v>499</v>
      </c>
      <c r="H93" s="160">
        <f>H107+H114+H121+H128+H135+H100</f>
        <v>499</v>
      </c>
      <c r="I93" s="178">
        <f>G93/D93*100</f>
        <v>100</v>
      </c>
      <c r="J93" s="178">
        <f>G93/E93*100</f>
        <v>100</v>
      </c>
      <c r="K93" s="178">
        <f>G93/F93*100</f>
        <v>100</v>
      </c>
    </row>
    <row r="94" spans="1:11" ht="30" customHeight="1" x14ac:dyDescent="0.25">
      <c r="A94" s="182"/>
      <c r="B94" s="172"/>
      <c r="C94" s="186" t="s">
        <v>197</v>
      </c>
      <c r="D94" s="160">
        <v>0</v>
      </c>
      <c r="E94" s="160">
        <v>0</v>
      </c>
      <c r="F94" s="160">
        <v>0</v>
      </c>
      <c r="G94" s="160">
        <v>0</v>
      </c>
      <c r="H94" s="160">
        <v>0</v>
      </c>
      <c r="I94" s="178">
        <v>0</v>
      </c>
      <c r="J94" s="178">
        <v>0</v>
      </c>
      <c r="K94" s="178">
        <v>0</v>
      </c>
    </row>
    <row r="95" spans="1:11" ht="30" customHeight="1" x14ac:dyDescent="0.25">
      <c r="A95" s="182"/>
      <c r="B95" s="172"/>
      <c r="C95" s="185" t="s">
        <v>34</v>
      </c>
      <c r="D95" s="160">
        <v>0</v>
      </c>
      <c r="E95" s="160">
        <v>0</v>
      </c>
      <c r="F95" s="160">
        <v>0</v>
      </c>
      <c r="G95" s="160">
        <v>0</v>
      </c>
      <c r="H95" s="160">
        <v>0</v>
      </c>
      <c r="I95" s="156">
        <v>0</v>
      </c>
      <c r="J95" s="156">
        <v>0</v>
      </c>
      <c r="K95" s="156">
        <v>0</v>
      </c>
    </row>
    <row r="96" spans="1:11" ht="30" customHeight="1" x14ac:dyDescent="0.25">
      <c r="A96" s="182"/>
      <c r="B96" s="172"/>
      <c r="C96" s="186" t="s">
        <v>198</v>
      </c>
      <c r="D96" s="160">
        <v>0</v>
      </c>
      <c r="E96" s="160">
        <v>0</v>
      </c>
      <c r="F96" s="160">
        <v>0</v>
      </c>
      <c r="G96" s="160">
        <v>0</v>
      </c>
      <c r="H96" s="160">
        <v>0</v>
      </c>
      <c r="I96" s="156">
        <v>0</v>
      </c>
      <c r="J96" s="156">
        <v>0</v>
      </c>
      <c r="K96" s="156">
        <v>0</v>
      </c>
    </row>
    <row r="97" spans="1:11" ht="30" customHeight="1" x14ac:dyDescent="0.25">
      <c r="A97" s="182"/>
      <c r="B97" s="172"/>
      <c r="C97" s="185" t="s">
        <v>21</v>
      </c>
      <c r="D97" s="160">
        <v>0</v>
      </c>
      <c r="E97" s="160">
        <v>0</v>
      </c>
      <c r="F97" s="160">
        <v>0</v>
      </c>
      <c r="G97" s="160">
        <v>0</v>
      </c>
      <c r="H97" s="160">
        <v>0</v>
      </c>
      <c r="I97" s="156">
        <v>0</v>
      </c>
      <c r="J97" s="156">
        <v>0</v>
      </c>
      <c r="K97" s="156">
        <v>0</v>
      </c>
    </row>
    <row r="98" spans="1:11" ht="30" customHeight="1" x14ac:dyDescent="0.25">
      <c r="A98" s="183"/>
      <c r="B98" s="174"/>
      <c r="C98" s="185" t="s">
        <v>22</v>
      </c>
      <c r="D98" s="160">
        <v>0</v>
      </c>
      <c r="E98" s="160">
        <v>0</v>
      </c>
      <c r="F98" s="160">
        <v>0</v>
      </c>
      <c r="G98" s="160">
        <v>0</v>
      </c>
      <c r="H98" s="160">
        <v>0</v>
      </c>
      <c r="I98" s="156">
        <v>0</v>
      </c>
      <c r="J98" s="156">
        <v>0</v>
      </c>
      <c r="K98" s="156">
        <v>0</v>
      </c>
    </row>
    <row r="99" spans="1:11" ht="30" customHeight="1" x14ac:dyDescent="0.25">
      <c r="A99" s="187" t="s">
        <v>212</v>
      </c>
      <c r="B99" s="171" t="s">
        <v>208</v>
      </c>
      <c r="C99" s="184" t="s">
        <v>196</v>
      </c>
      <c r="D99" s="180">
        <f>D100+D102+D104+D105</f>
        <v>50</v>
      </c>
      <c r="E99" s="180">
        <f>E100+E102+E104+E105</f>
        <v>50</v>
      </c>
      <c r="F99" s="180">
        <f>F100+F102+F104+F105</f>
        <v>50</v>
      </c>
      <c r="G99" s="180">
        <f>G100+G102+G104+G105</f>
        <v>50</v>
      </c>
      <c r="H99" s="180">
        <f>H100+H102+H104+H105</f>
        <v>50</v>
      </c>
      <c r="I99" s="156">
        <f>G99/D99*100</f>
        <v>100</v>
      </c>
      <c r="J99" s="156">
        <f>G99/E99*100</f>
        <v>100</v>
      </c>
      <c r="K99" s="156">
        <f>G99/F99*100</f>
        <v>100</v>
      </c>
    </row>
    <row r="100" spans="1:11" ht="30" customHeight="1" x14ac:dyDescent="0.25">
      <c r="A100" s="188"/>
      <c r="B100" s="172"/>
      <c r="C100" s="185" t="s">
        <v>19</v>
      </c>
      <c r="D100" s="160">
        <v>50</v>
      </c>
      <c r="E100" s="160">
        <v>50</v>
      </c>
      <c r="F100" s="160">
        <v>50</v>
      </c>
      <c r="G100" s="160">
        <v>50</v>
      </c>
      <c r="H100" s="160">
        <v>50</v>
      </c>
      <c r="I100" s="178">
        <f>G100/D100*100</f>
        <v>100</v>
      </c>
      <c r="J100" s="178">
        <f>G100/E100*100</f>
        <v>100</v>
      </c>
      <c r="K100" s="178">
        <f>G100/F100*100</f>
        <v>100</v>
      </c>
    </row>
    <row r="101" spans="1:11" ht="30" customHeight="1" x14ac:dyDescent="0.25">
      <c r="A101" s="188"/>
      <c r="B101" s="172"/>
      <c r="C101" s="186" t="s">
        <v>197</v>
      </c>
      <c r="D101" s="160">
        <v>0</v>
      </c>
      <c r="E101" s="160"/>
      <c r="F101" s="160">
        <v>0</v>
      </c>
      <c r="G101" s="160">
        <v>0</v>
      </c>
      <c r="H101" s="160">
        <v>0</v>
      </c>
      <c r="I101" s="178">
        <v>0</v>
      </c>
      <c r="J101" s="178">
        <v>0</v>
      </c>
      <c r="K101" s="178">
        <v>0</v>
      </c>
    </row>
    <row r="102" spans="1:11" ht="30" customHeight="1" x14ac:dyDescent="0.25">
      <c r="A102" s="188"/>
      <c r="B102" s="172"/>
      <c r="C102" s="185" t="s">
        <v>34</v>
      </c>
      <c r="D102" s="160">
        <v>0</v>
      </c>
      <c r="E102" s="160">
        <v>0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</row>
    <row r="103" spans="1:11" ht="30" customHeight="1" x14ac:dyDescent="0.25">
      <c r="A103" s="188"/>
      <c r="B103" s="172"/>
      <c r="C103" s="186" t="s">
        <v>198</v>
      </c>
      <c r="D103" s="160">
        <v>0</v>
      </c>
      <c r="E103" s="160">
        <v>0</v>
      </c>
      <c r="F103" s="160">
        <v>0</v>
      </c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</row>
    <row r="104" spans="1:11" ht="30" customHeight="1" x14ac:dyDescent="0.25">
      <c r="A104" s="188"/>
      <c r="B104" s="172"/>
      <c r="C104" s="185" t="s">
        <v>21</v>
      </c>
      <c r="D104" s="160">
        <v>0</v>
      </c>
      <c r="E104" s="160">
        <v>0</v>
      </c>
      <c r="F104" s="160">
        <v>0</v>
      </c>
      <c r="G104" s="160">
        <v>0</v>
      </c>
      <c r="H104" s="160">
        <v>0</v>
      </c>
      <c r="I104" s="160">
        <v>0</v>
      </c>
      <c r="J104" s="160">
        <v>0</v>
      </c>
      <c r="K104" s="160">
        <v>0</v>
      </c>
    </row>
    <row r="105" spans="1:11" ht="30" customHeight="1" x14ac:dyDescent="0.25">
      <c r="A105" s="189"/>
      <c r="B105" s="174"/>
      <c r="C105" s="185" t="s">
        <v>22</v>
      </c>
      <c r="D105" s="160">
        <v>0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  <c r="J105" s="160">
        <v>0</v>
      </c>
      <c r="K105" s="160">
        <v>0</v>
      </c>
    </row>
    <row r="106" spans="1:11" ht="30" customHeight="1" x14ac:dyDescent="0.25">
      <c r="A106" s="190" t="s">
        <v>213</v>
      </c>
      <c r="B106" s="171" t="s">
        <v>208</v>
      </c>
      <c r="C106" s="184" t="s">
        <v>196</v>
      </c>
      <c r="D106" s="180">
        <f>D107+D109+D111+D112</f>
        <v>43.2</v>
      </c>
      <c r="E106" s="180">
        <f>E107+E109+E111+E112</f>
        <v>43.2</v>
      </c>
      <c r="F106" s="180">
        <f>F107+F109+F111+F112</f>
        <v>43.2</v>
      </c>
      <c r="G106" s="180">
        <f>G107+G109+G111+G112</f>
        <v>43.2</v>
      </c>
      <c r="H106" s="180">
        <f>H107+H109+H111+H112</f>
        <v>43.2</v>
      </c>
      <c r="I106" s="156">
        <f>G106/D106*100</f>
        <v>100</v>
      </c>
      <c r="J106" s="156">
        <f>G106/E106*100</f>
        <v>100</v>
      </c>
      <c r="K106" s="156">
        <f>G106/F106*100</f>
        <v>100</v>
      </c>
    </row>
    <row r="107" spans="1:11" ht="30" customHeight="1" x14ac:dyDescent="0.25">
      <c r="A107" s="191"/>
      <c r="B107" s="172"/>
      <c r="C107" s="185" t="s">
        <v>19</v>
      </c>
      <c r="D107" s="160">
        <v>43.2</v>
      </c>
      <c r="E107" s="160">
        <v>43.2</v>
      </c>
      <c r="F107" s="160">
        <v>43.2</v>
      </c>
      <c r="G107" s="160">
        <v>43.2</v>
      </c>
      <c r="H107" s="160">
        <v>43.2</v>
      </c>
      <c r="I107" s="178">
        <f>G107/D107*100</f>
        <v>100</v>
      </c>
      <c r="J107" s="178">
        <f>G107/E107*100</f>
        <v>100</v>
      </c>
      <c r="K107" s="178">
        <f>G107/F107*100</f>
        <v>100</v>
      </c>
    </row>
    <row r="108" spans="1:11" ht="30" customHeight="1" x14ac:dyDescent="0.25">
      <c r="A108" s="191"/>
      <c r="B108" s="172"/>
      <c r="C108" s="186" t="s">
        <v>197</v>
      </c>
      <c r="D108" s="160">
        <v>0</v>
      </c>
      <c r="E108" s="160">
        <v>0</v>
      </c>
      <c r="F108" s="160">
        <v>0</v>
      </c>
      <c r="G108" s="160">
        <v>0</v>
      </c>
      <c r="H108" s="160">
        <v>0</v>
      </c>
      <c r="I108" s="178">
        <v>0</v>
      </c>
      <c r="J108" s="178">
        <v>0</v>
      </c>
      <c r="K108" s="178">
        <v>0</v>
      </c>
    </row>
    <row r="109" spans="1:11" ht="30" customHeight="1" x14ac:dyDescent="0.25">
      <c r="A109" s="191"/>
      <c r="B109" s="172"/>
      <c r="C109" s="185" t="s">
        <v>34</v>
      </c>
      <c r="D109" s="160">
        <v>0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160">
        <v>0</v>
      </c>
      <c r="K109" s="160">
        <v>0</v>
      </c>
    </row>
    <row r="110" spans="1:11" ht="30" customHeight="1" x14ac:dyDescent="0.25">
      <c r="A110" s="191"/>
      <c r="B110" s="172"/>
      <c r="C110" s="186" t="s">
        <v>198</v>
      </c>
      <c r="D110" s="160">
        <v>0</v>
      </c>
      <c r="E110" s="160">
        <v>0</v>
      </c>
      <c r="F110" s="160">
        <v>0</v>
      </c>
      <c r="G110" s="160">
        <v>0</v>
      </c>
      <c r="H110" s="160">
        <v>0</v>
      </c>
      <c r="I110" s="160">
        <v>0</v>
      </c>
      <c r="J110" s="160">
        <v>0</v>
      </c>
      <c r="K110" s="160">
        <v>0</v>
      </c>
    </row>
    <row r="111" spans="1:11" ht="30" customHeight="1" x14ac:dyDescent="0.25">
      <c r="A111" s="191"/>
      <c r="B111" s="172"/>
      <c r="C111" s="185" t="s">
        <v>21</v>
      </c>
      <c r="D111" s="160">
        <v>0</v>
      </c>
      <c r="E111" s="160">
        <v>0</v>
      </c>
      <c r="F111" s="160">
        <v>0</v>
      </c>
      <c r="G111" s="160">
        <v>0</v>
      </c>
      <c r="H111" s="160">
        <v>0</v>
      </c>
      <c r="I111" s="160">
        <v>0</v>
      </c>
      <c r="J111" s="160">
        <v>0</v>
      </c>
      <c r="K111" s="160">
        <v>0</v>
      </c>
    </row>
    <row r="112" spans="1:11" ht="30" customHeight="1" x14ac:dyDescent="0.25">
      <c r="A112" s="192"/>
      <c r="B112" s="174"/>
      <c r="C112" s="185" t="s">
        <v>22</v>
      </c>
      <c r="D112" s="160">
        <v>0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</row>
    <row r="113" spans="1:11" ht="30" customHeight="1" x14ac:dyDescent="0.25">
      <c r="A113" s="190" t="s">
        <v>214</v>
      </c>
      <c r="B113" s="171" t="s">
        <v>208</v>
      </c>
      <c r="C113" s="184" t="s">
        <v>196</v>
      </c>
      <c r="D113" s="180">
        <f>D114+D116+D118+D119</f>
        <v>120</v>
      </c>
      <c r="E113" s="180">
        <f>E114+E116+E118+E119</f>
        <v>120</v>
      </c>
      <c r="F113" s="180">
        <f>F114+F116+F118+F119</f>
        <v>120</v>
      </c>
      <c r="G113" s="180">
        <f>G114+G116+G118+G119</f>
        <v>120</v>
      </c>
      <c r="H113" s="180">
        <f>H114+H116+H118+H119</f>
        <v>120</v>
      </c>
      <c r="I113" s="156">
        <f>G113/D113*100</f>
        <v>100</v>
      </c>
      <c r="J113" s="156">
        <f>G113/E113*100</f>
        <v>100</v>
      </c>
      <c r="K113" s="156">
        <f>G113/F113*100</f>
        <v>100</v>
      </c>
    </row>
    <row r="114" spans="1:11" ht="30" customHeight="1" x14ac:dyDescent="0.25">
      <c r="A114" s="191"/>
      <c r="B114" s="172"/>
      <c r="C114" s="185" t="s">
        <v>19</v>
      </c>
      <c r="D114" s="160">
        <v>120</v>
      </c>
      <c r="E114" s="160">
        <v>120</v>
      </c>
      <c r="F114" s="160">
        <v>120</v>
      </c>
      <c r="G114" s="160">
        <v>120</v>
      </c>
      <c r="H114" s="160">
        <v>120</v>
      </c>
      <c r="I114" s="178">
        <f>G114/D114*100</f>
        <v>100</v>
      </c>
      <c r="J114" s="178">
        <f>G114/E114*100</f>
        <v>100</v>
      </c>
      <c r="K114" s="178">
        <f>G114/F114*100</f>
        <v>100</v>
      </c>
    </row>
    <row r="115" spans="1:11" ht="30" customHeight="1" x14ac:dyDescent="0.25">
      <c r="A115" s="191"/>
      <c r="B115" s="172"/>
      <c r="C115" s="186" t="s">
        <v>197</v>
      </c>
      <c r="D115" s="160">
        <v>0</v>
      </c>
      <c r="E115" s="160">
        <v>0</v>
      </c>
      <c r="F115" s="160">
        <v>0</v>
      </c>
      <c r="G115" s="160">
        <v>0</v>
      </c>
      <c r="H115" s="160">
        <v>0</v>
      </c>
      <c r="I115" s="160">
        <v>0</v>
      </c>
      <c r="J115" s="160">
        <v>0</v>
      </c>
      <c r="K115" s="160">
        <v>0</v>
      </c>
    </row>
    <row r="116" spans="1:11" ht="30" customHeight="1" x14ac:dyDescent="0.25">
      <c r="A116" s="191"/>
      <c r="B116" s="172"/>
      <c r="C116" s="185" t="s">
        <v>34</v>
      </c>
      <c r="D116" s="160">
        <v>0</v>
      </c>
      <c r="E116" s="160">
        <v>0</v>
      </c>
      <c r="F116" s="160">
        <v>0</v>
      </c>
      <c r="G116" s="160">
        <v>0</v>
      </c>
      <c r="H116" s="160">
        <v>0</v>
      </c>
      <c r="I116" s="160">
        <v>0</v>
      </c>
      <c r="J116" s="160">
        <v>0</v>
      </c>
      <c r="K116" s="160">
        <v>0</v>
      </c>
    </row>
    <row r="117" spans="1:11" ht="30" customHeight="1" x14ac:dyDescent="0.25">
      <c r="A117" s="191"/>
      <c r="B117" s="172"/>
      <c r="C117" s="186" t="s">
        <v>198</v>
      </c>
      <c r="D117" s="160">
        <v>0</v>
      </c>
      <c r="E117" s="160">
        <v>0</v>
      </c>
      <c r="F117" s="160">
        <v>0</v>
      </c>
      <c r="G117" s="160">
        <v>0</v>
      </c>
      <c r="H117" s="160">
        <v>0</v>
      </c>
      <c r="I117" s="160">
        <v>0</v>
      </c>
      <c r="J117" s="160">
        <v>0</v>
      </c>
      <c r="K117" s="160">
        <v>0</v>
      </c>
    </row>
    <row r="118" spans="1:11" ht="30" customHeight="1" x14ac:dyDescent="0.25">
      <c r="A118" s="191"/>
      <c r="B118" s="172"/>
      <c r="C118" s="185" t="s">
        <v>21</v>
      </c>
      <c r="D118" s="160">
        <v>0</v>
      </c>
      <c r="E118" s="160">
        <v>0</v>
      </c>
      <c r="F118" s="160">
        <v>0</v>
      </c>
      <c r="G118" s="160">
        <v>0</v>
      </c>
      <c r="H118" s="160">
        <v>0</v>
      </c>
      <c r="I118" s="160">
        <v>0</v>
      </c>
      <c r="J118" s="160">
        <v>0</v>
      </c>
      <c r="K118" s="160">
        <v>0</v>
      </c>
    </row>
    <row r="119" spans="1:11" ht="30" customHeight="1" x14ac:dyDescent="0.25">
      <c r="A119" s="192"/>
      <c r="B119" s="174"/>
      <c r="C119" s="185" t="s">
        <v>22</v>
      </c>
      <c r="D119" s="160">
        <v>0</v>
      </c>
      <c r="E119" s="160">
        <v>0</v>
      </c>
      <c r="F119" s="160">
        <v>0</v>
      </c>
      <c r="G119" s="160">
        <v>0</v>
      </c>
      <c r="H119" s="160">
        <v>0</v>
      </c>
      <c r="I119" s="160">
        <v>0</v>
      </c>
      <c r="J119" s="160">
        <v>0</v>
      </c>
      <c r="K119" s="160">
        <v>0</v>
      </c>
    </row>
    <row r="120" spans="1:11" ht="30" customHeight="1" x14ac:dyDescent="0.25">
      <c r="A120" s="190" t="s">
        <v>215</v>
      </c>
      <c r="B120" s="171" t="s">
        <v>208</v>
      </c>
      <c r="C120" s="184" t="s">
        <v>196</v>
      </c>
      <c r="D120" s="180">
        <f>D121+D123+D125+D126</f>
        <v>59</v>
      </c>
      <c r="E120" s="180">
        <f>E121+E123+E125+E126</f>
        <v>59</v>
      </c>
      <c r="F120" s="180">
        <f>F121+F123+F125+F126</f>
        <v>59</v>
      </c>
      <c r="G120" s="180">
        <f>G121+G123+G125+G126</f>
        <v>59</v>
      </c>
      <c r="H120" s="180">
        <f>H121+H123+H125+H126</f>
        <v>59</v>
      </c>
      <c r="I120" s="156">
        <f>G120/D120*100</f>
        <v>100</v>
      </c>
      <c r="J120" s="156">
        <f>G120/E120*100</f>
        <v>100</v>
      </c>
      <c r="K120" s="156">
        <f>G120/F120*100</f>
        <v>100</v>
      </c>
    </row>
    <row r="121" spans="1:11" ht="30" customHeight="1" x14ac:dyDescent="0.25">
      <c r="A121" s="191"/>
      <c r="B121" s="172"/>
      <c r="C121" s="185" t="s">
        <v>19</v>
      </c>
      <c r="D121" s="160">
        <v>59</v>
      </c>
      <c r="E121" s="160">
        <v>59</v>
      </c>
      <c r="F121" s="160">
        <v>59</v>
      </c>
      <c r="G121" s="160">
        <v>59</v>
      </c>
      <c r="H121" s="160">
        <v>59</v>
      </c>
      <c r="I121" s="178">
        <f>G121/D121*100</f>
        <v>100</v>
      </c>
      <c r="J121" s="178">
        <f>G121/E121*100</f>
        <v>100</v>
      </c>
      <c r="K121" s="178">
        <f>G121/F121*100</f>
        <v>100</v>
      </c>
    </row>
    <row r="122" spans="1:11" ht="30" customHeight="1" x14ac:dyDescent="0.25">
      <c r="A122" s="191"/>
      <c r="B122" s="172"/>
      <c r="C122" s="186" t="s">
        <v>197</v>
      </c>
      <c r="D122" s="160">
        <v>0</v>
      </c>
      <c r="E122" s="160">
        <v>0</v>
      </c>
      <c r="F122" s="160">
        <v>0</v>
      </c>
      <c r="G122" s="160">
        <v>0</v>
      </c>
      <c r="H122" s="160">
        <v>0</v>
      </c>
      <c r="I122" s="160">
        <v>0</v>
      </c>
      <c r="J122" s="160">
        <v>0</v>
      </c>
      <c r="K122" s="160">
        <v>0</v>
      </c>
    </row>
    <row r="123" spans="1:11" ht="30" customHeight="1" x14ac:dyDescent="0.25">
      <c r="A123" s="191"/>
      <c r="B123" s="172"/>
      <c r="C123" s="185" t="s">
        <v>34</v>
      </c>
      <c r="D123" s="160">
        <v>0</v>
      </c>
      <c r="E123" s="160">
        <v>0</v>
      </c>
      <c r="F123" s="160">
        <v>0</v>
      </c>
      <c r="G123" s="160">
        <v>0</v>
      </c>
      <c r="H123" s="160">
        <v>0</v>
      </c>
      <c r="I123" s="160">
        <v>0</v>
      </c>
      <c r="J123" s="160">
        <v>0</v>
      </c>
      <c r="K123" s="160">
        <v>0</v>
      </c>
    </row>
    <row r="124" spans="1:11" ht="30" customHeight="1" x14ac:dyDescent="0.25">
      <c r="A124" s="191"/>
      <c r="B124" s="172"/>
      <c r="C124" s="186" t="s">
        <v>198</v>
      </c>
      <c r="D124" s="160">
        <v>0</v>
      </c>
      <c r="E124" s="160">
        <v>0</v>
      </c>
      <c r="F124" s="160">
        <v>0</v>
      </c>
      <c r="G124" s="160">
        <v>0</v>
      </c>
      <c r="H124" s="160">
        <v>0</v>
      </c>
      <c r="I124" s="160">
        <v>0</v>
      </c>
      <c r="J124" s="160">
        <v>0</v>
      </c>
      <c r="K124" s="160">
        <v>0</v>
      </c>
    </row>
    <row r="125" spans="1:11" ht="30" customHeight="1" x14ac:dyDescent="0.25">
      <c r="A125" s="191"/>
      <c r="B125" s="172"/>
      <c r="C125" s="185" t="s">
        <v>21</v>
      </c>
      <c r="D125" s="160">
        <v>0</v>
      </c>
      <c r="E125" s="160">
        <v>0</v>
      </c>
      <c r="F125" s="160">
        <v>0</v>
      </c>
      <c r="G125" s="160">
        <v>0</v>
      </c>
      <c r="H125" s="160">
        <v>0</v>
      </c>
      <c r="I125" s="160">
        <v>0</v>
      </c>
      <c r="J125" s="160">
        <v>0</v>
      </c>
      <c r="K125" s="160">
        <v>0</v>
      </c>
    </row>
    <row r="126" spans="1:11" ht="30" customHeight="1" x14ac:dyDescent="0.25">
      <c r="A126" s="192"/>
      <c r="B126" s="174"/>
      <c r="C126" s="185" t="s">
        <v>22</v>
      </c>
      <c r="D126" s="160">
        <v>0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  <c r="J126" s="160">
        <v>0</v>
      </c>
      <c r="K126" s="160">
        <v>0</v>
      </c>
    </row>
    <row r="127" spans="1:11" ht="30" customHeight="1" x14ac:dyDescent="0.25">
      <c r="A127" s="187" t="s">
        <v>216</v>
      </c>
      <c r="B127" s="171" t="s">
        <v>208</v>
      </c>
      <c r="C127" s="184" t="s">
        <v>196</v>
      </c>
      <c r="D127" s="180">
        <f>D128+D130+D132+D133</f>
        <v>221.9</v>
      </c>
      <c r="E127" s="180">
        <f>E128+E130+E132+E133</f>
        <v>221.9</v>
      </c>
      <c r="F127" s="180">
        <f>F128+F130+F132+F133</f>
        <v>221.9</v>
      </c>
      <c r="G127" s="180">
        <f>G128+G130+G132+G133</f>
        <v>221.9</v>
      </c>
      <c r="H127" s="180">
        <f>H128+H130+H132+H133</f>
        <v>221.9</v>
      </c>
      <c r="I127" s="156">
        <f>G127/D127*100</f>
        <v>100</v>
      </c>
      <c r="J127" s="156">
        <f>G127/E127*100</f>
        <v>100</v>
      </c>
      <c r="K127" s="156">
        <f>G127/F127*100</f>
        <v>100</v>
      </c>
    </row>
    <row r="128" spans="1:11" ht="30" customHeight="1" x14ac:dyDescent="0.25">
      <c r="A128" s="188"/>
      <c r="B128" s="172"/>
      <c r="C128" s="185" t="s">
        <v>19</v>
      </c>
      <c r="D128" s="160">
        <v>221.9</v>
      </c>
      <c r="E128" s="160">
        <v>221.9</v>
      </c>
      <c r="F128" s="160">
        <v>221.9</v>
      </c>
      <c r="G128" s="160">
        <v>221.9</v>
      </c>
      <c r="H128" s="160">
        <v>221.9</v>
      </c>
      <c r="I128" s="178">
        <f>G128/D128*100</f>
        <v>100</v>
      </c>
      <c r="J128" s="178">
        <f>G128/E128*100</f>
        <v>100</v>
      </c>
      <c r="K128" s="178">
        <f>G128/F128*100</f>
        <v>100</v>
      </c>
    </row>
    <row r="129" spans="1:11" ht="30" customHeight="1" x14ac:dyDescent="0.25">
      <c r="A129" s="188"/>
      <c r="B129" s="172"/>
      <c r="C129" s="186" t="s">
        <v>197</v>
      </c>
      <c r="D129" s="160">
        <v>0</v>
      </c>
      <c r="E129" s="160">
        <v>0</v>
      </c>
      <c r="F129" s="160">
        <v>0</v>
      </c>
      <c r="G129" s="160">
        <v>0</v>
      </c>
      <c r="H129" s="160">
        <v>0</v>
      </c>
      <c r="I129" s="160">
        <v>0</v>
      </c>
      <c r="J129" s="160">
        <v>0</v>
      </c>
      <c r="K129" s="160">
        <v>0</v>
      </c>
    </row>
    <row r="130" spans="1:11" ht="30" customHeight="1" x14ac:dyDescent="0.25">
      <c r="A130" s="188"/>
      <c r="B130" s="172"/>
      <c r="C130" s="185" t="s">
        <v>34</v>
      </c>
      <c r="D130" s="160">
        <v>0</v>
      </c>
      <c r="E130" s="160">
        <v>0</v>
      </c>
      <c r="F130" s="160">
        <v>0</v>
      </c>
      <c r="G130" s="160">
        <v>0</v>
      </c>
      <c r="H130" s="160">
        <v>0</v>
      </c>
      <c r="I130" s="160">
        <v>0</v>
      </c>
      <c r="J130" s="160">
        <v>0</v>
      </c>
      <c r="K130" s="160">
        <v>0</v>
      </c>
    </row>
    <row r="131" spans="1:11" ht="30" customHeight="1" x14ac:dyDescent="0.25">
      <c r="A131" s="188"/>
      <c r="B131" s="172"/>
      <c r="C131" s="186" t="s">
        <v>198</v>
      </c>
      <c r="D131" s="160">
        <v>0</v>
      </c>
      <c r="E131" s="160">
        <v>0</v>
      </c>
      <c r="F131" s="160">
        <v>0</v>
      </c>
      <c r="G131" s="160">
        <v>0</v>
      </c>
      <c r="H131" s="160">
        <v>0</v>
      </c>
      <c r="I131" s="160">
        <v>0</v>
      </c>
      <c r="J131" s="160">
        <v>0</v>
      </c>
      <c r="K131" s="160">
        <v>0</v>
      </c>
    </row>
    <row r="132" spans="1:11" ht="30" customHeight="1" x14ac:dyDescent="0.25">
      <c r="A132" s="188"/>
      <c r="B132" s="172"/>
      <c r="C132" s="185" t="s">
        <v>21</v>
      </c>
      <c r="D132" s="160">
        <v>0</v>
      </c>
      <c r="E132" s="160">
        <v>0</v>
      </c>
      <c r="F132" s="160">
        <v>0</v>
      </c>
      <c r="G132" s="160">
        <v>0</v>
      </c>
      <c r="H132" s="160">
        <v>0</v>
      </c>
      <c r="I132" s="160">
        <v>0</v>
      </c>
      <c r="J132" s="160">
        <v>0</v>
      </c>
      <c r="K132" s="160">
        <v>0</v>
      </c>
    </row>
    <row r="133" spans="1:11" ht="30" customHeight="1" x14ac:dyDescent="0.25">
      <c r="A133" s="189"/>
      <c r="B133" s="174"/>
      <c r="C133" s="185" t="s">
        <v>22</v>
      </c>
      <c r="D133" s="160">
        <v>0</v>
      </c>
      <c r="E133" s="160">
        <v>0</v>
      </c>
      <c r="F133" s="160">
        <v>0</v>
      </c>
      <c r="G133" s="160">
        <v>0</v>
      </c>
      <c r="H133" s="160">
        <v>0</v>
      </c>
      <c r="I133" s="160">
        <v>0</v>
      </c>
      <c r="J133" s="160">
        <v>0</v>
      </c>
      <c r="K133" s="160">
        <v>0</v>
      </c>
    </row>
    <row r="134" spans="1:11" ht="30" customHeight="1" x14ac:dyDescent="0.25">
      <c r="A134" s="187" t="s">
        <v>217</v>
      </c>
      <c r="B134" s="171" t="s">
        <v>208</v>
      </c>
      <c r="C134" s="184" t="s">
        <v>196</v>
      </c>
      <c r="D134" s="180">
        <f>D135+D137+D139+D140</f>
        <v>4.9000000000000004</v>
      </c>
      <c r="E134" s="180">
        <f>E135+E137+E139+E140</f>
        <v>4.9000000000000004</v>
      </c>
      <c r="F134" s="180">
        <f>F135+F137+F139+F140</f>
        <v>4.9000000000000004</v>
      </c>
      <c r="G134" s="180">
        <f>G135+G137+G139+G140</f>
        <v>4.9000000000000004</v>
      </c>
      <c r="H134" s="180">
        <f>H135+H137+H139+H140</f>
        <v>4.9000000000000004</v>
      </c>
      <c r="I134" s="156">
        <f>G134/D134*100</f>
        <v>100</v>
      </c>
      <c r="J134" s="156">
        <f>G134/E134*100</f>
        <v>100</v>
      </c>
      <c r="K134" s="156">
        <f>G134/F134*100</f>
        <v>100</v>
      </c>
    </row>
    <row r="135" spans="1:11" ht="30" customHeight="1" x14ac:dyDescent="0.25">
      <c r="A135" s="188"/>
      <c r="B135" s="172"/>
      <c r="C135" s="185" t="s">
        <v>19</v>
      </c>
      <c r="D135" s="160">
        <v>4.9000000000000004</v>
      </c>
      <c r="E135" s="160">
        <v>4.9000000000000004</v>
      </c>
      <c r="F135" s="160">
        <v>4.9000000000000004</v>
      </c>
      <c r="G135" s="160">
        <v>4.9000000000000004</v>
      </c>
      <c r="H135" s="160">
        <v>4.9000000000000004</v>
      </c>
      <c r="I135" s="178">
        <f>G135/D135*100</f>
        <v>100</v>
      </c>
      <c r="J135" s="178">
        <f>G135/E135*100</f>
        <v>100</v>
      </c>
      <c r="K135" s="178">
        <f>G135/F135*100</f>
        <v>100</v>
      </c>
    </row>
    <row r="136" spans="1:11" ht="30" customHeight="1" x14ac:dyDescent="0.25">
      <c r="A136" s="188"/>
      <c r="B136" s="172"/>
      <c r="C136" s="186" t="s">
        <v>197</v>
      </c>
      <c r="D136" s="160">
        <v>0</v>
      </c>
      <c r="E136" s="160">
        <v>0</v>
      </c>
      <c r="F136" s="160">
        <v>0</v>
      </c>
      <c r="G136" s="160">
        <v>0</v>
      </c>
      <c r="H136" s="160">
        <v>0</v>
      </c>
      <c r="I136" s="160">
        <v>0</v>
      </c>
      <c r="J136" s="160">
        <v>0</v>
      </c>
      <c r="K136" s="160">
        <v>0</v>
      </c>
    </row>
    <row r="137" spans="1:11" ht="30" customHeight="1" x14ac:dyDescent="0.25">
      <c r="A137" s="188"/>
      <c r="B137" s="172"/>
      <c r="C137" s="185" t="s">
        <v>34</v>
      </c>
      <c r="D137" s="160">
        <v>0</v>
      </c>
      <c r="E137" s="160">
        <v>0</v>
      </c>
      <c r="F137" s="160">
        <v>0</v>
      </c>
      <c r="G137" s="160">
        <v>0</v>
      </c>
      <c r="H137" s="160">
        <v>0</v>
      </c>
      <c r="I137" s="160">
        <v>0</v>
      </c>
      <c r="J137" s="160">
        <v>0</v>
      </c>
      <c r="K137" s="160">
        <v>0</v>
      </c>
    </row>
    <row r="138" spans="1:11" ht="30" customHeight="1" x14ac:dyDescent="0.25">
      <c r="A138" s="188"/>
      <c r="B138" s="172"/>
      <c r="C138" s="186" t="s">
        <v>198</v>
      </c>
      <c r="D138" s="160">
        <v>0</v>
      </c>
      <c r="E138" s="160">
        <v>0</v>
      </c>
      <c r="F138" s="160">
        <v>0</v>
      </c>
      <c r="G138" s="160">
        <v>0</v>
      </c>
      <c r="H138" s="160">
        <v>0</v>
      </c>
      <c r="I138" s="160">
        <v>0</v>
      </c>
      <c r="J138" s="160">
        <v>0</v>
      </c>
      <c r="K138" s="160">
        <v>0</v>
      </c>
    </row>
    <row r="139" spans="1:11" ht="30" customHeight="1" x14ac:dyDescent="0.25">
      <c r="A139" s="188"/>
      <c r="B139" s="172"/>
      <c r="C139" s="185" t="s">
        <v>21</v>
      </c>
      <c r="D139" s="160">
        <v>0</v>
      </c>
      <c r="E139" s="160">
        <v>0</v>
      </c>
      <c r="F139" s="160">
        <v>0</v>
      </c>
      <c r="G139" s="160">
        <v>0</v>
      </c>
      <c r="H139" s="160">
        <v>0</v>
      </c>
      <c r="I139" s="160">
        <v>0</v>
      </c>
      <c r="J139" s="160">
        <v>0</v>
      </c>
      <c r="K139" s="160">
        <v>0</v>
      </c>
    </row>
    <row r="140" spans="1:11" ht="30" customHeight="1" x14ac:dyDescent="0.25">
      <c r="A140" s="189"/>
      <c r="B140" s="174"/>
      <c r="C140" s="185" t="s">
        <v>22</v>
      </c>
      <c r="D140" s="160">
        <v>0</v>
      </c>
      <c r="E140" s="160">
        <v>0</v>
      </c>
      <c r="F140" s="160">
        <v>0</v>
      </c>
      <c r="G140" s="160">
        <v>0</v>
      </c>
      <c r="H140" s="160">
        <v>0</v>
      </c>
      <c r="I140" s="160">
        <v>0</v>
      </c>
      <c r="J140" s="160">
        <v>0</v>
      </c>
      <c r="K140" s="160">
        <v>0</v>
      </c>
    </row>
    <row r="141" spans="1:11" ht="30" customHeight="1" x14ac:dyDescent="0.25">
      <c r="A141" s="181" t="s">
        <v>218</v>
      </c>
      <c r="B141" s="171" t="s">
        <v>219</v>
      </c>
      <c r="C141" s="184" t="s">
        <v>196</v>
      </c>
      <c r="D141" s="180">
        <f>D142+D144+D146+D147</f>
        <v>42357.599999999999</v>
      </c>
      <c r="E141" s="180">
        <f>E142+E144+E146+E147</f>
        <v>42357.599999999999</v>
      </c>
      <c r="F141" s="180">
        <f>F142+F144+F146+F147</f>
        <v>42357.599999999999</v>
      </c>
      <c r="G141" s="180">
        <f>G142+G144+G146+G147</f>
        <v>42357.599999999999</v>
      </c>
      <c r="H141" s="180">
        <f>H142+H144+H146+H147</f>
        <v>42357.599999999999</v>
      </c>
      <c r="I141" s="156">
        <f>G141/D141*100</f>
        <v>100</v>
      </c>
      <c r="J141" s="156">
        <f>G141/E141*100</f>
        <v>100</v>
      </c>
      <c r="K141" s="156">
        <f>G141/F141*100</f>
        <v>100</v>
      </c>
    </row>
    <row r="142" spans="1:11" ht="30" customHeight="1" x14ac:dyDescent="0.25">
      <c r="A142" s="182"/>
      <c r="B142" s="172"/>
      <c r="C142" s="185" t="s">
        <v>19</v>
      </c>
      <c r="D142" s="160">
        <f>D149+D156+D163+D170+D177+D184+D191+D198+D205+D212+D219+D226</f>
        <v>42357.599999999999</v>
      </c>
      <c r="E142" s="160">
        <f t="shared" ref="E142:H142" si="22">E149+E156+E163+E170+E177+E184+E191+E198+E205+E212+E219+E226</f>
        <v>42357.599999999999</v>
      </c>
      <c r="F142" s="160">
        <f t="shared" si="22"/>
        <v>42357.599999999999</v>
      </c>
      <c r="G142" s="160">
        <f t="shared" si="22"/>
        <v>42357.599999999999</v>
      </c>
      <c r="H142" s="160">
        <f t="shared" si="22"/>
        <v>42357.599999999999</v>
      </c>
      <c r="I142" s="178">
        <f>G142/D142*100</f>
        <v>100</v>
      </c>
      <c r="J142" s="178">
        <f>G142/E142*100</f>
        <v>100</v>
      </c>
      <c r="K142" s="178">
        <f>G142/F142*100</f>
        <v>100</v>
      </c>
    </row>
    <row r="143" spans="1:11" ht="30" customHeight="1" x14ac:dyDescent="0.25">
      <c r="A143" s="182"/>
      <c r="B143" s="172"/>
      <c r="C143" s="186" t="s">
        <v>197</v>
      </c>
      <c r="D143" s="160">
        <f>D150+D157+D164+D171+D178+D185+D192+D199+D206</f>
        <v>0</v>
      </c>
      <c r="E143" s="160">
        <f>E150+E157+E164+E171+E178+E185+E192+E199+E206</f>
        <v>0</v>
      </c>
      <c r="F143" s="160">
        <v>0</v>
      </c>
      <c r="G143" s="160">
        <v>0</v>
      </c>
      <c r="H143" s="160">
        <v>0</v>
      </c>
      <c r="I143" s="160">
        <v>0</v>
      </c>
      <c r="J143" s="160">
        <v>0</v>
      </c>
      <c r="K143" s="160">
        <v>0</v>
      </c>
    </row>
    <row r="144" spans="1:11" ht="30" customHeight="1" x14ac:dyDescent="0.25">
      <c r="A144" s="182"/>
      <c r="B144" s="172"/>
      <c r="C144" s="185" t="s">
        <v>34</v>
      </c>
      <c r="D144" s="160">
        <f>D151+D158+D165+D172+D179+D186+D193+D200+D207</f>
        <v>0</v>
      </c>
      <c r="E144" s="160">
        <f>E151+E158+E165+E172+E179+E186+E193+E200+E207</f>
        <v>0</v>
      </c>
      <c r="F144" s="160">
        <v>0</v>
      </c>
      <c r="G144" s="160">
        <v>0</v>
      </c>
      <c r="H144" s="160">
        <v>0</v>
      </c>
      <c r="I144" s="160">
        <v>0</v>
      </c>
      <c r="J144" s="160">
        <v>0</v>
      </c>
      <c r="K144" s="160">
        <v>0</v>
      </c>
    </row>
    <row r="145" spans="1:11" ht="30" customHeight="1" x14ac:dyDescent="0.25">
      <c r="A145" s="182"/>
      <c r="B145" s="172"/>
      <c r="C145" s="186" t="s">
        <v>198</v>
      </c>
      <c r="D145" s="160">
        <v>0</v>
      </c>
      <c r="E145" s="160">
        <v>0</v>
      </c>
      <c r="F145" s="160">
        <v>0</v>
      </c>
      <c r="G145" s="160">
        <v>0</v>
      </c>
      <c r="H145" s="160">
        <v>0</v>
      </c>
      <c r="I145" s="160">
        <v>0</v>
      </c>
      <c r="J145" s="160">
        <v>0</v>
      </c>
      <c r="K145" s="160">
        <v>0</v>
      </c>
    </row>
    <row r="146" spans="1:11" ht="30" customHeight="1" x14ac:dyDescent="0.25">
      <c r="A146" s="182"/>
      <c r="B146" s="172"/>
      <c r="C146" s="185" t="s">
        <v>21</v>
      </c>
      <c r="D146" s="160">
        <f>D153+D160+D167+D174+D181+D188+D195+D202+D209</f>
        <v>0</v>
      </c>
      <c r="E146" s="160">
        <f>E153+E160+E167+E174+E181+E188+E195+E202+E209</f>
        <v>0</v>
      </c>
      <c r="F146" s="160">
        <v>0</v>
      </c>
      <c r="G146" s="160">
        <v>0</v>
      </c>
      <c r="H146" s="160">
        <v>0</v>
      </c>
      <c r="I146" s="160">
        <v>0</v>
      </c>
      <c r="J146" s="160">
        <v>0</v>
      </c>
      <c r="K146" s="160">
        <v>0</v>
      </c>
    </row>
    <row r="147" spans="1:11" ht="30" customHeight="1" x14ac:dyDescent="0.25">
      <c r="A147" s="183"/>
      <c r="B147" s="174"/>
      <c r="C147" s="185" t="s">
        <v>22</v>
      </c>
      <c r="D147" s="160">
        <f>D154+D161+D168+D175+D182+D189+D196+D203+D210</f>
        <v>0</v>
      </c>
      <c r="E147" s="160">
        <f>E154+E161+E168+E175+E182+E189+E196+E203+E210</f>
        <v>0</v>
      </c>
      <c r="F147" s="160">
        <v>0</v>
      </c>
      <c r="G147" s="160">
        <v>0</v>
      </c>
      <c r="H147" s="160">
        <v>0</v>
      </c>
      <c r="I147" s="160">
        <v>0</v>
      </c>
      <c r="J147" s="160">
        <v>0</v>
      </c>
      <c r="K147" s="160">
        <v>0</v>
      </c>
    </row>
    <row r="148" spans="1:11" ht="30" customHeight="1" x14ac:dyDescent="0.25">
      <c r="A148" s="190" t="s">
        <v>220</v>
      </c>
      <c r="B148" s="171" t="s">
        <v>208</v>
      </c>
      <c r="C148" s="184" t="s">
        <v>196</v>
      </c>
      <c r="D148" s="180">
        <f>D149+D151+D153+D154</f>
        <v>0</v>
      </c>
      <c r="E148" s="180">
        <f>E149+E151+E153+E154</f>
        <v>0</v>
      </c>
      <c r="F148" s="180">
        <f>F149+F151+F153+F154</f>
        <v>0</v>
      </c>
      <c r="G148" s="180">
        <f>G149+G151+G153+G154</f>
        <v>0</v>
      </c>
      <c r="H148" s="180">
        <f>H149+H151+H153+H154</f>
        <v>0</v>
      </c>
      <c r="I148" s="156">
        <v>0</v>
      </c>
      <c r="J148" s="156">
        <v>0</v>
      </c>
      <c r="K148" s="156">
        <v>0</v>
      </c>
    </row>
    <row r="149" spans="1:11" ht="30" customHeight="1" x14ac:dyDescent="0.25">
      <c r="A149" s="191"/>
      <c r="B149" s="172"/>
      <c r="C149" s="185" t="s">
        <v>19</v>
      </c>
      <c r="D149" s="160">
        <v>0</v>
      </c>
      <c r="E149" s="160">
        <v>0</v>
      </c>
      <c r="F149" s="160">
        <v>0</v>
      </c>
      <c r="G149" s="160">
        <v>0</v>
      </c>
      <c r="H149" s="160">
        <v>0</v>
      </c>
      <c r="I149" s="178">
        <v>0</v>
      </c>
      <c r="J149" s="178">
        <v>0</v>
      </c>
      <c r="K149" s="178">
        <v>0</v>
      </c>
    </row>
    <row r="150" spans="1:11" ht="30" customHeight="1" x14ac:dyDescent="0.25">
      <c r="A150" s="191"/>
      <c r="B150" s="172"/>
      <c r="C150" s="186" t="s">
        <v>197</v>
      </c>
      <c r="D150" s="160">
        <v>0</v>
      </c>
      <c r="E150" s="160">
        <v>0</v>
      </c>
      <c r="F150" s="160">
        <v>0</v>
      </c>
      <c r="G150" s="160">
        <v>0</v>
      </c>
      <c r="H150" s="160">
        <v>0</v>
      </c>
      <c r="I150" s="160">
        <v>0</v>
      </c>
      <c r="J150" s="160">
        <v>0</v>
      </c>
      <c r="K150" s="160">
        <v>0</v>
      </c>
    </row>
    <row r="151" spans="1:11" ht="30" customHeight="1" x14ac:dyDescent="0.25">
      <c r="A151" s="191"/>
      <c r="B151" s="172"/>
      <c r="C151" s="185" t="s">
        <v>34</v>
      </c>
      <c r="D151" s="160">
        <v>0</v>
      </c>
      <c r="E151" s="160">
        <v>0</v>
      </c>
      <c r="F151" s="160">
        <v>0</v>
      </c>
      <c r="G151" s="160">
        <v>0</v>
      </c>
      <c r="H151" s="160">
        <v>0</v>
      </c>
      <c r="I151" s="160">
        <v>0</v>
      </c>
      <c r="J151" s="160">
        <v>0</v>
      </c>
      <c r="K151" s="160">
        <v>0</v>
      </c>
    </row>
    <row r="152" spans="1:11" ht="30" customHeight="1" x14ac:dyDescent="0.25">
      <c r="A152" s="191"/>
      <c r="B152" s="172"/>
      <c r="C152" s="186" t="s">
        <v>198</v>
      </c>
      <c r="D152" s="160">
        <v>0</v>
      </c>
      <c r="E152" s="160">
        <v>0</v>
      </c>
      <c r="F152" s="160">
        <v>0</v>
      </c>
      <c r="G152" s="160">
        <v>0</v>
      </c>
      <c r="H152" s="160">
        <v>0</v>
      </c>
      <c r="I152" s="160">
        <v>0</v>
      </c>
      <c r="J152" s="160">
        <v>0</v>
      </c>
      <c r="K152" s="160">
        <v>0</v>
      </c>
    </row>
    <row r="153" spans="1:11" ht="30" customHeight="1" x14ac:dyDescent="0.25">
      <c r="A153" s="191"/>
      <c r="B153" s="172"/>
      <c r="C153" s="185" t="s">
        <v>21</v>
      </c>
      <c r="D153" s="160">
        <v>0</v>
      </c>
      <c r="E153" s="160">
        <v>0</v>
      </c>
      <c r="F153" s="160">
        <v>0</v>
      </c>
      <c r="G153" s="160">
        <v>0</v>
      </c>
      <c r="H153" s="160">
        <v>0</v>
      </c>
      <c r="I153" s="160">
        <v>0</v>
      </c>
      <c r="J153" s="160">
        <v>0</v>
      </c>
      <c r="K153" s="160">
        <v>0</v>
      </c>
    </row>
    <row r="154" spans="1:11" ht="30" customHeight="1" x14ac:dyDescent="0.25">
      <c r="A154" s="192"/>
      <c r="B154" s="174"/>
      <c r="C154" s="185" t="s">
        <v>22</v>
      </c>
      <c r="D154" s="160">
        <v>0</v>
      </c>
      <c r="E154" s="160">
        <v>0</v>
      </c>
      <c r="F154" s="160">
        <v>0</v>
      </c>
      <c r="G154" s="160">
        <v>0</v>
      </c>
      <c r="H154" s="160">
        <v>0</v>
      </c>
      <c r="I154" s="160">
        <v>0</v>
      </c>
      <c r="J154" s="160">
        <v>0</v>
      </c>
      <c r="K154" s="160">
        <v>0</v>
      </c>
    </row>
    <row r="155" spans="1:11" ht="30" customHeight="1" x14ac:dyDescent="0.25">
      <c r="A155" s="190" t="s">
        <v>221</v>
      </c>
      <c r="B155" s="171" t="s">
        <v>208</v>
      </c>
      <c r="C155" s="184" t="s">
        <v>196</v>
      </c>
      <c r="D155" s="180">
        <f t="shared" ref="D155:K155" si="23">D156+D158+D160+D161</f>
        <v>0</v>
      </c>
      <c r="E155" s="180">
        <f t="shared" si="23"/>
        <v>0</v>
      </c>
      <c r="F155" s="180">
        <f t="shared" si="23"/>
        <v>0</v>
      </c>
      <c r="G155" s="180">
        <f t="shared" si="23"/>
        <v>0</v>
      </c>
      <c r="H155" s="180">
        <f t="shared" si="23"/>
        <v>0</v>
      </c>
      <c r="I155" s="180">
        <f t="shared" si="23"/>
        <v>0</v>
      </c>
      <c r="J155" s="180">
        <f t="shared" si="23"/>
        <v>0</v>
      </c>
      <c r="K155" s="180">
        <f t="shared" si="23"/>
        <v>0</v>
      </c>
    </row>
    <row r="156" spans="1:11" ht="30" customHeight="1" x14ac:dyDescent="0.25">
      <c r="A156" s="191"/>
      <c r="B156" s="172"/>
      <c r="C156" s="185" t="s">
        <v>19</v>
      </c>
      <c r="D156" s="160">
        <f>10-10</f>
        <v>0</v>
      </c>
      <c r="E156" s="160">
        <f>10-10</f>
        <v>0</v>
      </c>
      <c r="F156" s="160">
        <v>0</v>
      </c>
      <c r="G156" s="160">
        <v>0</v>
      </c>
      <c r="H156" s="160">
        <v>0</v>
      </c>
      <c r="I156" s="160">
        <v>0</v>
      </c>
      <c r="J156" s="160">
        <v>0</v>
      </c>
      <c r="K156" s="160">
        <v>0</v>
      </c>
    </row>
    <row r="157" spans="1:11" ht="30" customHeight="1" x14ac:dyDescent="0.25">
      <c r="A157" s="191"/>
      <c r="B157" s="172"/>
      <c r="C157" s="186" t="s">
        <v>197</v>
      </c>
      <c r="D157" s="160">
        <v>0</v>
      </c>
      <c r="E157" s="160">
        <v>0</v>
      </c>
      <c r="F157" s="160">
        <v>0</v>
      </c>
      <c r="G157" s="160">
        <v>0</v>
      </c>
      <c r="H157" s="160">
        <v>0</v>
      </c>
      <c r="I157" s="160">
        <v>0</v>
      </c>
      <c r="J157" s="160">
        <v>0</v>
      </c>
      <c r="K157" s="160">
        <v>0</v>
      </c>
    </row>
    <row r="158" spans="1:11" ht="30" customHeight="1" x14ac:dyDescent="0.25">
      <c r="A158" s="191"/>
      <c r="B158" s="172"/>
      <c r="C158" s="185" t="s">
        <v>34</v>
      </c>
      <c r="D158" s="160">
        <v>0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  <c r="J158" s="160">
        <v>0</v>
      </c>
      <c r="K158" s="160">
        <v>0</v>
      </c>
    </row>
    <row r="159" spans="1:11" ht="30" customHeight="1" x14ac:dyDescent="0.25">
      <c r="A159" s="191"/>
      <c r="B159" s="172"/>
      <c r="C159" s="186" t="s">
        <v>198</v>
      </c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0</v>
      </c>
      <c r="J159" s="160">
        <v>0</v>
      </c>
      <c r="K159" s="160">
        <v>0</v>
      </c>
    </row>
    <row r="160" spans="1:11" ht="30" customHeight="1" x14ac:dyDescent="0.25">
      <c r="A160" s="191"/>
      <c r="B160" s="172"/>
      <c r="C160" s="185" t="s">
        <v>21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s="160">
        <v>0</v>
      </c>
    </row>
    <row r="161" spans="1:11" ht="30" customHeight="1" x14ac:dyDescent="0.25">
      <c r="A161" s="192"/>
      <c r="B161" s="174"/>
      <c r="C161" s="185" t="s">
        <v>22</v>
      </c>
      <c r="D161" s="160">
        <v>0</v>
      </c>
      <c r="E161" s="160">
        <v>0</v>
      </c>
      <c r="F161" s="160">
        <v>0</v>
      </c>
      <c r="G161" s="160">
        <v>0</v>
      </c>
      <c r="H161" s="160">
        <v>0</v>
      </c>
      <c r="I161" s="160">
        <v>0</v>
      </c>
      <c r="J161" s="160">
        <v>0</v>
      </c>
      <c r="K161" s="160">
        <v>0</v>
      </c>
    </row>
    <row r="162" spans="1:11" ht="30" customHeight="1" x14ac:dyDescent="0.25">
      <c r="A162" s="190" t="s">
        <v>222</v>
      </c>
      <c r="B162" s="171" t="s">
        <v>208</v>
      </c>
      <c r="C162" s="184" t="s">
        <v>196</v>
      </c>
      <c r="D162" s="180">
        <f>D163+D165+D167+D168</f>
        <v>0</v>
      </c>
      <c r="E162" s="180">
        <f>E163+E165+E167+E168</f>
        <v>0</v>
      </c>
      <c r="F162" s="180">
        <f>F163+F165+F167+F168</f>
        <v>0</v>
      </c>
      <c r="G162" s="180">
        <f>G163+G165+G167+G168</f>
        <v>0</v>
      </c>
      <c r="H162" s="180">
        <f>H163+H165+H167+H168</f>
        <v>0</v>
      </c>
      <c r="I162" s="156">
        <v>0</v>
      </c>
      <c r="J162" s="156">
        <v>0</v>
      </c>
      <c r="K162" s="156">
        <v>0</v>
      </c>
    </row>
    <row r="163" spans="1:11" ht="30" customHeight="1" x14ac:dyDescent="0.25">
      <c r="A163" s="191"/>
      <c r="B163" s="172"/>
      <c r="C163" s="185" t="s">
        <v>19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78">
        <v>0</v>
      </c>
      <c r="J163" s="178">
        <v>0</v>
      </c>
      <c r="K163" s="178">
        <v>0</v>
      </c>
    </row>
    <row r="164" spans="1:11" ht="30" customHeight="1" x14ac:dyDescent="0.25">
      <c r="A164" s="191"/>
      <c r="B164" s="172"/>
      <c r="C164" s="186" t="s">
        <v>197</v>
      </c>
      <c r="D164" s="160">
        <v>0</v>
      </c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  <c r="J164" s="160">
        <v>0</v>
      </c>
      <c r="K164" s="160">
        <v>0</v>
      </c>
    </row>
    <row r="165" spans="1:11" ht="30" customHeight="1" x14ac:dyDescent="0.25">
      <c r="A165" s="191"/>
      <c r="B165" s="172"/>
      <c r="C165" s="185" t="s">
        <v>34</v>
      </c>
      <c r="D165" s="160">
        <v>0</v>
      </c>
      <c r="E165" s="160">
        <v>0</v>
      </c>
      <c r="F165" s="160">
        <v>0</v>
      </c>
      <c r="G165" s="160">
        <v>0</v>
      </c>
      <c r="H165" s="160">
        <v>0</v>
      </c>
      <c r="I165" s="160">
        <v>0</v>
      </c>
      <c r="J165" s="160">
        <v>0</v>
      </c>
      <c r="K165" s="160">
        <v>0</v>
      </c>
    </row>
    <row r="166" spans="1:11" ht="30" customHeight="1" x14ac:dyDescent="0.25">
      <c r="A166" s="191"/>
      <c r="B166" s="172"/>
      <c r="C166" s="186" t="s">
        <v>198</v>
      </c>
      <c r="D166" s="160">
        <v>0</v>
      </c>
      <c r="E166" s="160">
        <v>0</v>
      </c>
      <c r="F166" s="160">
        <v>0</v>
      </c>
      <c r="G166" s="160">
        <v>0</v>
      </c>
      <c r="H166" s="160">
        <v>0</v>
      </c>
      <c r="I166" s="160">
        <v>0</v>
      </c>
      <c r="J166" s="160">
        <v>0</v>
      </c>
      <c r="K166" s="160">
        <v>0</v>
      </c>
    </row>
    <row r="167" spans="1:11" ht="30" customHeight="1" x14ac:dyDescent="0.25">
      <c r="A167" s="191"/>
      <c r="B167" s="172"/>
      <c r="C167" s="185" t="s">
        <v>21</v>
      </c>
      <c r="D167" s="160">
        <v>0</v>
      </c>
      <c r="E167" s="160">
        <v>0</v>
      </c>
      <c r="F167" s="160">
        <v>0</v>
      </c>
      <c r="G167" s="160">
        <v>0</v>
      </c>
      <c r="H167" s="160">
        <v>0</v>
      </c>
      <c r="I167" s="160">
        <v>0</v>
      </c>
      <c r="J167" s="160">
        <v>0</v>
      </c>
      <c r="K167" s="160">
        <v>0</v>
      </c>
    </row>
    <row r="168" spans="1:11" ht="30" customHeight="1" x14ac:dyDescent="0.25">
      <c r="A168" s="192"/>
      <c r="B168" s="174"/>
      <c r="C168" s="185" t="s">
        <v>22</v>
      </c>
      <c r="D168" s="160">
        <v>0</v>
      </c>
      <c r="E168" s="160">
        <v>0</v>
      </c>
      <c r="F168" s="160">
        <v>0</v>
      </c>
      <c r="G168" s="160">
        <v>0</v>
      </c>
      <c r="H168" s="160">
        <v>0</v>
      </c>
      <c r="I168" s="160">
        <v>0</v>
      </c>
      <c r="J168" s="160">
        <v>0</v>
      </c>
      <c r="K168" s="160">
        <v>0</v>
      </c>
    </row>
    <row r="169" spans="1:11" ht="30" customHeight="1" x14ac:dyDescent="0.25">
      <c r="A169" s="193" t="s">
        <v>223</v>
      </c>
      <c r="B169" s="171" t="s">
        <v>208</v>
      </c>
      <c r="C169" s="184" t="s">
        <v>196</v>
      </c>
      <c r="D169" s="180">
        <f>D170+D172+D174+D175</f>
        <v>0</v>
      </c>
      <c r="E169" s="180">
        <f>E170+E172+E174+E175</f>
        <v>0</v>
      </c>
      <c r="F169" s="180">
        <f>F170+F172+F174+F175</f>
        <v>0</v>
      </c>
      <c r="G169" s="180">
        <f>G170+G172+G174+G175</f>
        <v>0</v>
      </c>
      <c r="H169" s="180">
        <f>H170+H172+H174+H175</f>
        <v>0</v>
      </c>
      <c r="I169" s="156">
        <v>0</v>
      </c>
      <c r="J169" s="156">
        <v>0</v>
      </c>
      <c r="K169" s="156">
        <v>0</v>
      </c>
    </row>
    <row r="170" spans="1:11" ht="30" customHeight="1" x14ac:dyDescent="0.25">
      <c r="A170" s="194"/>
      <c r="B170" s="172"/>
      <c r="C170" s="185" t="s">
        <v>19</v>
      </c>
      <c r="D170" s="160">
        <v>0</v>
      </c>
      <c r="E170" s="160">
        <v>0</v>
      </c>
      <c r="F170" s="160">
        <v>0</v>
      </c>
      <c r="G170" s="160">
        <v>0</v>
      </c>
      <c r="H170" s="160">
        <v>0</v>
      </c>
      <c r="I170" s="178">
        <v>0</v>
      </c>
      <c r="J170" s="178">
        <v>0</v>
      </c>
      <c r="K170" s="178">
        <v>0</v>
      </c>
    </row>
    <row r="171" spans="1:11" ht="30" customHeight="1" x14ac:dyDescent="0.25">
      <c r="A171" s="194"/>
      <c r="B171" s="172"/>
      <c r="C171" s="186" t="s">
        <v>197</v>
      </c>
      <c r="D171" s="160">
        <v>0</v>
      </c>
      <c r="E171" s="160">
        <v>0</v>
      </c>
      <c r="F171" s="160">
        <v>0</v>
      </c>
      <c r="G171" s="160">
        <v>0</v>
      </c>
      <c r="H171" s="160">
        <v>0</v>
      </c>
      <c r="I171" s="160">
        <v>0</v>
      </c>
      <c r="J171" s="160">
        <v>0</v>
      </c>
      <c r="K171" s="160">
        <v>0</v>
      </c>
    </row>
    <row r="172" spans="1:11" ht="30" customHeight="1" x14ac:dyDescent="0.25">
      <c r="A172" s="194"/>
      <c r="B172" s="172"/>
      <c r="C172" s="185" t="s">
        <v>34</v>
      </c>
      <c r="D172" s="160">
        <v>0</v>
      </c>
      <c r="E172" s="160">
        <v>0</v>
      </c>
      <c r="F172" s="160">
        <v>0</v>
      </c>
      <c r="G172" s="160">
        <v>0</v>
      </c>
      <c r="H172" s="160">
        <v>0</v>
      </c>
      <c r="I172" s="160">
        <v>0</v>
      </c>
      <c r="J172" s="160">
        <v>0</v>
      </c>
      <c r="K172" s="160">
        <v>0</v>
      </c>
    </row>
    <row r="173" spans="1:11" ht="30" customHeight="1" x14ac:dyDescent="0.25">
      <c r="A173" s="194"/>
      <c r="B173" s="172"/>
      <c r="C173" s="186" t="s">
        <v>198</v>
      </c>
      <c r="D173" s="160">
        <v>0</v>
      </c>
      <c r="E173" s="160">
        <v>0</v>
      </c>
      <c r="F173" s="160">
        <v>0</v>
      </c>
      <c r="G173" s="160">
        <v>0</v>
      </c>
      <c r="H173" s="160">
        <v>0</v>
      </c>
      <c r="I173" s="160">
        <v>0</v>
      </c>
      <c r="J173" s="160">
        <v>0</v>
      </c>
      <c r="K173" s="160">
        <v>0</v>
      </c>
    </row>
    <row r="174" spans="1:11" ht="30" customHeight="1" x14ac:dyDescent="0.25">
      <c r="A174" s="194"/>
      <c r="B174" s="172"/>
      <c r="C174" s="185" t="s">
        <v>21</v>
      </c>
      <c r="D174" s="160">
        <v>0</v>
      </c>
      <c r="E174" s="160">
        <v>0</v>
      </c>
      <c r="F174" s="160">
        <v>0</v>
      </c>
      <c r="G174" s="160">
        <v>0</v>
      </c>
      <c r="H174" s="160">
        <v>0</v>
      </c>
      <c r="I174" s="160">
        <v>0</v>
      </c>
      <c r="J174" s="160">
        <v>0</v>
      </c>
      <c r="K174" s="160">
        <v>0</v>
      </c>
    </row>
    <row r="175" spans="1:11" ht="30" customHeight="1" x14ac:dyDescent="0.25">
      <c r="A175" s="195"/>
      <c r="B175" s="174"/>
      <c r="C175" s="185" t="s">
        <v>22</v>
      </c>
      <c r="D175" s="160">
        <v>0</v>
      </c>
      <c r="E175" s="160">
        <v>0</v>
      </c>
      <c r="F175" s="160">
        <v>0</v>
      </c>
      <c r="G175" s="160">
        <v>0</v>
      </c>
      <c r="H175" s="160">
        <v>0</v>
      </c>
      <c r="I175" s="160">
        <v>0</v>
      </c>
      <c r="J175" s="160">
        <v>0</v>
      </c>
      <c r="K175" s="160">
        <v>0</v>
      </c>
    </row>
    <row r="176" spans="1:11" ht="30" customHeight="1" x14ac:dyDescent="0.25">
      <c r="A176" s="193" t="s">
        <v>224</v>
      </c>
      <c r="B176" s="171" t="s">
        <v>200</v>
      </c>
      <c r="C176" s="184" t="s">
        <v>196</v>
      </c>
      <c r="D176" s="180">
        <f>D177+D179+D181+D182</f>
        <v>0</v>
      </c>
      <c r="E176" s="180">
        <f>E177+E179+E181+E182</f>
        <v>0</v>
      </c>
      <c r="F176" s="180">
        <f>F177+F179+F181+F182</f>
        <v>0</v>
      </c>
      <c r="G176" s="180">
        <f>G177+G179+G181+G182</f>
        <v>0</v>
      </c>
      <c r="H176" s="180">
        <f>H177+H179+H181+H182</f>
        <v>0</v>
      </c>
      <c r="I176" s="156">
        <v>0</v>
      </c>
      <c r="J176" s="156">
        <v>0</v>
      </c>
      <c r="K176" s="156">
        <v>0</v>
      </c>
    </row>
    <row r="177" spans="1:11" ht="30" customHeight="1" x14ac:dyDescent="0.25">
      <c r="A177" s="194"/>
      <c r="B177" s="172"/>
      <c r="C177" s="185" t="s">
        <v>19</v>
      </c>
      <c r="D177" s="160">
        <v>0</v>
      </c>
      <c r="E177" s="160">
        <v>0</v>
      </c>
      <c r="F177" s="160">
        <v>0</v>
      </c>
      <c r="G177" s="160">
        <v>0</v>
      </c>
      <c r="H177" s="160">
        <v>0</v>
      </c>
      <c r="I177" s="178">
        <v>0</v>
      </c>
      <c r="J177" s="178">
        <v>0</v>
      </c>
      <c r="K177" s="178">
        <v>0</v>
      </c>
    </row>
    <row r="178" spans="1:11" ht="30" customHeight="1" x14ac:dyDescent="0.25">
      <c r="A178" s="194"/>
      <c r="B178" s="172"/>
      <c r="C178" s="186" t="s">
        <v>197</v>
      </c>
      <c r="D178" s="160">
        <v>0</v>
      </c>
      <c r="E178" s="160">
        <v>0</v>
      </c>
      <c r="F178" s="160">
        <v>0</v>
      </c>
      <c r="G178" s="160">
        <v>0</v>
      </c>
      <c r="H178" s="160">
        <v>0</v>
      </c>
      <c r="I178" s="160">
        <v>0</v>
      </c>
      <c r="J178" s="160">
        <v>0</v>
      </c>
      <c r="K178" s="160">
        <v>0</v>
      </c>
    </row>
    <row r="179" spans="1:11" ht="30" customHeight="1" x14ac:dyDescent="0.25">
      <c r="A179" s="194"/>
      <c r="B179" s="172"/>
      <c r="C179" s="185" t="s">
        <v>34</v>
      </c>
      <c r="D179" s="160">
        <v>0</v>
      </c>
      <c r="E179" s="160">
        <v>0</v>
      </c>
      <c r="F179" s="160">
        <v>0</v>
      </c>
      <c r="G179" s="160">
        <v>0</v>
      </c>
      <c r="H179" s="160">
        <v>0</v>
      </c>
      <c r="I179" s="160">
        <v>0</v>
      </c>
      <c r="J179" s="160">
        <v>0</v>
      </c>
      <c r="K179" s="160">
        <v>0</v>
      </c>
    </row>
    <row r="180" spans="1:11" ht="30" customHeight="1" x14ac:dyDescent="0.25">
      <c r="A180" s="194"/>
      <c r="B180" s="172"/>
      <c r="C180" s="186" t="s">
        <v>198</v>
      </c>
      <c r="D180" s="160">
        <v>0</v>
      </c>
      <c r="E180" s="160">
        <v>0</v>
      </c>
      <c r="F180" s="160">
        <v>0</v>
      </c>
      <c r="G180" s="160">
        <v>0</v>
      </c>
      <c r="H180" s="160">
        <v>0</v>
      </c>
      <c r="I180" s="160">
        <v>0</v>
      </c>
      <c r="J180" s="160">
        <v>0</v>
      </c>
      <c r="K180" s="160">
        <v>0</v>
      </c>
    </row>
    <row r="181" spans="1:11" ht="30" customHeight="1" x14ac:dyDescent="0.25">
      <c r="A181" s="194"/>
      <c r="B181" s="172"/>
      <c r="C181" s="185" t="s">
        <v>21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  <c r="J181" s="160">
        <v>0</v>
      </c>
      <c r="K181" s="160">
        <v>0</v>
      </c>
    </row>
    <row r="182" spans="1:11" ht="30" customHeight="1" x14ac:dyDescent="0.25">
      <c r="A182" s="195"/>
      <c r="B182" s="174"/>
      <c r="C182" s="185" t="s">
        <v>22</v>
      </c>
      <c r="D182" s="160">
        <v>0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160">
        <v>0</v>
      </c>
      <c r="K182" s="160">
        <v>0</v>
      </c>
    </row>
    <row r="183" spans="1:11" ht="30" customHeight="1" x14ac:dyDescent="0.25">
      <c r="A183" s="193" t="s">
        <v>225</v>
      </c>
      <c r="B183" s="171" t="s">
        <v>200</v>
      </c>
      <c r="C183" s="184" t="s">
        <v>196</v>
      </c>
      <c r="D183" s="180">
        <f>D184+D186+D188+D189</f>
        <v>0</v>
      </c>
      <c r="E183" s="180">
        <f>E184+E186+E188+E189</f>
        <v>0</v>
      </c>
      <c r="F183" s="180">
        <f>F184+F186+F188+F189</f>
        <v>0</v>
      </c>
      <c r="G183" s="180">
        <f>G184+G186+G188+G189</f>
        <v>0</v>
      </c>
      <c r="H183" s="180">
        <f>H184+H186+H188+H189</f>
        <v>0</v>
      </c>
      <c r="I183" s="178">
        <v>0</v>
      </c>
      <c r="J183" s="156">
        <v>0</v>
      </c>
      <c r="K183" s="156">
        <v>0</v>
      </c>
    </row>
    <row r="184" spans="1:11" ht="30" customHeight="1" x14ac:dyDescent="0.25">
      <c r="A184" s="194"/>
      <c r="B184" s="172"/>
      <c r="C184" s="185" t="s">
        <v>19</v>
      </c>
      <c r="D184" s="160">
        <v>0</v>
      </c>
      <c r="E184" s="160">
        <v>0</v>
      </c>
      <c r="F184" s="160">
        <v>0</v>
      </c>
      <c r="G184" s="160">
        <v>0</v>
      </c>
      <c r="H184" s="160">
        <v>0</v>
      </c>
      <c r="I184" s="178">
        <v>0</v>
      </c>
      <c r="J184" s="178">
        <v>0</v>
      </c>
      <c r="K184" s="178">
        <v>0</v>
      </c>
    </row>
    <row r="185" spans="1:11" ht="30" customHeight="1" x14ac:dyDescent="0.25">
      <c r="A185" s="194"/>
      <c r="B185" s="172"/>
      <c r="C185" s="186" t="s">
        <v>197</v>
      </c>
      <c r="D185" s="160">
        <v>0</v>
      </c>
      <c r="E185" s="160">
        <v>0</v>
      </c>
      <c r="F185" s="160">
        <v>0</v>
      </c>
      <c r="G185" s="160">
        <v>0</v>
      </c>
      <c r="H185" s="160">
        <v>0</v>
      </c>
      <c r="I185" s="160">
        <v>0</v>
      </c>
      <c r="J185" s="160">
        <v>0</v>
      </c>
      <c r="K185" s="160">
        <v>0</v>
      </c>
    </row>
    <row r="186" spans="1:11" ht="30" customHeight="1" x14ac:dyDescent="0.25">
      <c r="A186" s="194"/>
      <c r="B186" s="172"/>
      <c r="C186" s="185" t="s">
        <v>34</v>
      </c>
      <c r="D186" s="160">
        <v>0</v>
      </c>
      <c r="E186" s="160">
        <v>0</v>
      </c>
      <c r="F186" s="160">
        <v>0</v>
      </c>
      <c r="G186" s="160">
        <v>0</v>
      </c>
      <c r="H186" s="160">
        <v>0</v>
      </c>
      <c r="I186" s="160">
        <v>0</v>
      </c>
      <c r="J186" s="160">
        <v>0</v>
      </c>
      <c r="K186" s="160">
        <v>0</v>
      </c>
    </row>
    <row r="187" spans="1:11" ht="30" customHeight="1" x14ac:dyDescent="0.25">
      <c r="A187" s="194"/>
      <c r="B187" s="172"/>
      <c r="C187" s="186" t="s">
        <v>198</v>
      </c>
      <c r="D187" s="160">
        <v>0</v>
      </c>
      <c r="E187" s="160">
        <v>0</v>
      </c>
      <c r="F187" s="160">
        <v>0</v>
      </c>
      <c r="G187" s="160">
        <v>0</v>
      </c>
      <c r="H187" s="160">
        <v>0</v>
      </c>
      <c r="I187" s="160">
        <v>0</v>
      </c>
      <c r="J187" s="160">
        <v>0</v>
      </c>
      <c r="K187" s="160">
        <v>0</v>
      </c>
    </row>
    <row r="188" spans="1:11" ht="30" customHeight="1" x14ac:dyDescent="0.25">
      <c r="A188" s="194"/>
      <c r="B188" s="172"/>
      <c r="C188" s="185" t="s">
        <v>21</v>
      </c>
      <c r="D188" s="160">
        <v>0</v>
      </c>
      <c r="E188" s="160">
        <v>0</v>
      </c>
      <c r="F188" s="160">
        <v>0</v>
      </c>
      <c r="G188" s="160">
        <v>0</v>
      </c>
      <c r="H188" s="160">
        <v>0</v>
      </c>
      <c r="I188" s="160">
        <v>0</v>
      </c>
      <c r="J188" s="160">
        <v>0</v>
      </c>
      <c r="K188" s="160">
        <v>0</v>
      </c>
    </row>
    <row r="189" spans="1:11" ht="30" customHeight="1" x14ac:dyDescent="0.25">
      <c r="A189" s="195"/>
      <c r="B189" s="174"/>
      <c r="C189" s="185" t="s">
        <v>22</v>
      </c>
      <c r="D189" s="160">
        <v>0</v>
      </c>
      <c r="E189" s="160">
        <v>0</v>
      </c>
      <c r="F189" s="160">
        <v>0</v>
      </c>
      <c r="G189" s="160">
        <v>0</v>
      </c>
      <c r="H189" s="160">
        <v>0</v>
      </c>
      <c r="I189" s="160">
        <v>0</v>
      </c>
      <c r="J189" s="160">
        <v>0</v>
      </c>
      <c r="K189" s="160">
        <v>0</v>
      </c>
    </row>
    <row r="190" spans="1:11" ht="30" customHeight="1" x14ac:dyDescent="0.25">
      <c r="A190" s="196" t="s">
        <v>226</v>
      </c>
      <c r="B190" s="171" t="s">
        <v>208</v>
      </c>
      <c r="C190" s="185" t="s">
        <v>196</v>
      </c>
      <c r="D190" s="180">
        <f>D191+D193+D195+D196</f>
        <v>0</v>
      </c>
      <c r="E190" s="180">
        <f>E191+E193+E195+E196</f>
        <v>0</v>
      </c>
      <c r="F190" s="180">
        <f>F191+F193+F195+F196</f>
        <v>0</v>
      </c>
      <c r="G190" s="180">
        <f>G191+G193+G195+G196</f>
        <v>0</v>
      </c>
      <c r="H190" s="180">
        <f>H191+H193+H195+H196</f>
        <v>0</v>
      </c>
      <c r="I190" s="156">
        <v>0</v>
      </c>
      <c r="J190" s="156">
        <v>0</v>
      </c>
      <c r="K190" s="156">
        <v>0</v>
      </c>
    </row>
    <row r="191" spans="1:11" ht="30" customHeight="1" x14ac:dyDescent="0.25">
      <c r="A191" s="197"/>
      <c r="B191" s="172"/>
      <c r="C191" s="185" t="s">
        <v>19</v>
      </c>
      <c r="D191" s="160">
        <v>0</v>
      </c>
      <c r="E191" s="160">
        <v>0</v>
      </c>
      <c r="F191" s="160">
        <v>0</v>
      </c>
      <c r="G191" s="160">
        <v>0</v>
      </c>
      <c r="H191" s="160">
        <v>0</v>
      </c>
      <c r="I191" s="178">
        <v>0</v>
      </c>
      <c r="J191" s="178">
        <v>0</v>
      </c>
      <c r="K191" s="178">
        <v>0</v>
      </c>
    </row>
    <row r="192" spans="1:11" ht="30" customHeight="1" x14ac:dyDescent="0.25">
      <c r="A192" s="197"/>
      <c r="B192" s="172"/>
      <c r="C192" s="186" t="s">
        <v>197</v>
      </c>
      <c r="D192" s="160">
        <v>0</v>
      </c>
      <c r="E192" s="160">
        <v>0</v>
      </c>
      <c r="F192" s="160">
        <v>0</v>
      </c>
      <c r="G192" s="160">
        <v>0</v>
      </c>
      <c r="H192" s="160">
        <v>0</v>
      </c>
      <c r="I192" s="160">
        <v>0</v>
      </c>
      <c r="J192" s="160">
        <v>0</v>
      </c>
      <c r="K192" s="160">
        <v>0</v>
      </c>
    </row>
    <row r="193" spans="1:11" ht="30" customHeight="1" x14ac:dyDescent="0.25">
      <c r="A193" s="197"/>
      <c r="B193" s="172"/>
      <c r="C193" s="185" t="s">
        <v>34</v>
      </c>
      <c r="D193" s="160">
        <v>0</v>
      </c>
      <c r="E193" s="160">
        <v>0</v>
      </c>
      <c r="F193" s="160">
        <v>0</v>
      </c>
      <c r="G193" s="160">
        <v>0</v>
      </c>
      <c r="H193" s="160">
        <v>0</v>
      </c>
      <c r="I193" s="160">
        <v>0</v>
      </c>
      <c r="J193" s="160">
        <v>0</v>
      </c>
      <c r="K193" s="160">
        <v>0</v>
      </c>
    </row>
    <row r="194" spans="1:11" ht="30" customHeight="1" x14ac:dyDescent="0.25">
      <c r="A194" s="197"/>
      <c r="B194" s="172"/>
      <c r="C194" s="186" t="s">
        <v>198</v>
      </c>
      <c r="D194" s="160">
        <v>0</v>
      </c>
      <c r="E194" s="160">
        <v>0</v>
      </c>
      <c r="F194" s="160">
        <v>0</v>
      </c>
      <c r="G194" s="160">
        <v>0</v>
      </c>
      <c r="H194" s="160">
        <v>0</v>
      </c>
      <c r="I194" s="160">
        <v>0</v>
      </c>
      <c r="J194" s="160">
        <v>0</v>
      </c>
      <c r="K194" s="160">
        <v>0</v>
      </c>
    </row>
    <row r="195" spans="1:11" ht="30" customHeight="1" x14ac:dyDescent="0.25">
      <c r="A195" s="197"/>
      <c r="B195" s="172"/>
      <c r="C195" s="185" t="s">
        <v>21</v>
      </c>
      <c r="D195" s="160">
        <v>0</v>
      </c>
      <c r="E195" s="160">
        <v>0</v>
      </c>
      <c r="F195" s="160">
        <v>0</v>
      </c>
      <c r="G195" s="160">
        <v>0</v>
      </c>
      <c r="H195" s="160">
        <v>0</v>
      </c>
      <c r="I195" s="160">
        <v>0</v>
      </c>
      <c r="J195" s="160">
        <v>0</v>
      </c>
      <c r="K195" s="160">
        <v>0</v>
      </c>
    </row>
    <row r="196" spans="1:11" ht="30" customHeight="1" x14ac:dyDescent="0.25">
      <c r="A196" s="198"/>
      <c r="B196" s="174"/>
      <c r="C196" s="185" t="s">
        <v>22</v>
      </c>
      <c r="D196" s="160">
        <v>0</v>
      </c>
      <c r="E196" s="160">
        <v>0</v>
      </c>
      <c r="F196" s="160">
        <v>0</v>
      </c>
      <c r="G196" s="160">
        <v>0</v>
      </c>
      <c r="H196" s="160">
        <v>0</v>
      </c>
      <c r="I196" s="160">
        <v>0</v>
      </c>
      <c r="J196" s="160">
        <v>0</v>
      </c>
      <c r="K196" s="160">
        <v>0</v>
      </c>
    </row>
    <row r="197" spans="1:11" ht="30" customHeight="1" x14ac:dyDescent="0.25">
      <c r="A197" s="196" t="s">
        <v>227</v>
      </c>
      <c r="B197" s="171" t="s">
        <v>208</v>
      </c>
      <c r="C197" s="184" t="s">
        <v>196</v>
      </c>
      <c r="D197" s="180">
        <f>D198+D200+D202+D203</f>
        <v>0</v>
      </c>
      <c r="E197" s="180">
        <f>E198+E200+E202+E203</f>
        <v>0</v>
      </c>
      <c r="F197" s="180">
        <f>F198+F200+F202+F203</f>
        <v>0</v>
      </c>
      <c r="G197" s="180">
        <f>G198+G200+G202+G203</f>
        <v>0</v>
      </c>
      <c r="H197" s="180">
        <f>H198+H200+H202+H203</f>
        <v>0</v>
      </c>
      <c r="I197" s="156">
        <v>0</v>
      </c>
      <c r="J197" s="156">
        <v>0</v>
      </c>
      <c r="K197" s="156">
        <v>0</v>
      </c>
    </row>
    <row r="198" spans="1:11" ht="30" customHeight="1" x14ac:dyDescent="0.25">
      <c r="A198" s="197"/>
      <c r="B198" s="172"/>
      <c r="C198" s="185" t="s">
        <v>19</v>
      </c>
      <c r="D198" s="160">
        <v>0</v>
      </c>
      <c r="E198" s="160">
        <v>0</v>
      </c>
      <c r="F198" s="160">
        <v>0</v>
      </c>
      <c r="G198" s="160">
        <v>0</v>
      </c>
      <c r="H198" s="160">
        <v>0</v>
      </c>
      <c r="I198" s="178">
        <v>0</v>
      </c>
      <c r="J198" s="178">
        <v>0</v>
      </c>
      <c r="K198" s="178">
        <v>0</v>
      </c>
    </row>
    <row r="199" spans="1:11" ht="30" customHeight="1" x14ac:dyDescent="0.25">
      <c r="A199" s="197"/>
      <c r="B199" s="172"/>
      <c r="C199" s="186" t="s">
        <v>197</v>
      </c>
      <c r="D199" s="160">
        <v>0</v>
      </c>
      <c r="E199" s="160">
        <v>0</v>
      </c>
      <c r="F199" s="160">
        <v>0</v>
      </c>
      <c r="G199" s="160">
        <v>0</v>
      </c>
      <c r="H199" s="160">
        <v>0</v>
      </c>
      <c r="I199" s="160">
        <v>0</v>
      </c>
      <c r="J199" s="160">
        <v>0</v>
      </c>
      <c r="K199" s="160">
        <v>0</v>
      </c>
    </row>
    <row r="200" spans="1:11" ht="30" customHeight="1" x14ac:dyDescent="0.25">
      <c r="A200" s="197"/>
      <c r="B200" s="172"/>
      <c r="C200" s="185" t="s">
        <v>34</v>
      </c>
      <c r="D200" s="160">
        <v>0</v>
      </c>
      <c r="E200" s="160">
        <v>0</v>
      </c>
      <c r="F200" s="160">
        <v>0</v>
      </c>
      <c r="G200" s="160">
        <v>0</v>
      </c>
      <c r="H200" s="160">
        <v>0</v>
      </c>
      <c r="I200" s="160">
        <v>0</v>
      </c>
      <c r="J200" s="160">
        <v>0</v>
      </c>
      <c r="K200" s="160">
        <v>0</v>
      </c>
    </row>
    <row r="201" spans="1:11" ht="30" customHeight="1" x14ac:dyDescent="0.25">
      <c r="A201" s="197"/>
      <c r="B201" s="172"/>
      <c r="C201" s="186" t="s">
        <v>198</v>
      </c>
      <c r="D201" s="160">
        <v>0</v>
      </c>
      <c r="E201" s="160">
        <v>0</v>
      </c>
      <c r="F201" s="160">
        <v>0</v>
      </c>
      <c r="G201" s="160">
        <v>0</v>
      </c>
      <c r="H201" s="160">
        <v>0</v>
      </c>
      <c r="I201" s="160">
        <v>0</v>
      </c>
      <c r="J201" s="160">
        <v>0</v>
      </c>
      <c r="K201" s="160">
        <v>0</v>
      </c>
    </row>
    <row r="202" spans="1:11" ht="30" customHeight="1" x14ac:dyDescent="0.25">
      <c r="A202" s="197"/>
      <c r="B202" s="172"/>
      <c r="C202" s="185" t="s">
        <v>21</v>
      </c>
      <c r="D202" s="160">
        <v>0</v>
      </c>
      <c r="E202" s="160">
        <v>0</v>
      </c>
      <c r="F202" s="160">
        <v>0</v>
      </c>
      <c r="G202" s="160">
        <v>0</v>
      </c>
      <c r="H202" s="160">
        <v>0</v>
      </c>
      <c r="I202" s="160">
        <v>0</v>
      </c>
      <c r="J202" s="160">
        <v>0</v>
      </c>
      <c r="K202" s="160">
        <v>0</v>
      </c>
    </row>
    <row r="203" spans="1:11" ht="30" customHeight="1" x14ac:dyDescent="0.25">
      <c r="A203" s="198"/>
      <c r="B203" s="174"/>
      <c r="C203" s="185" t="s">
        <v>22</v>
      </c>
      <c r="D203" s="160">
        <v>0</v>
      </c>
      <c r="E203" s="160">
        <v>0</v>
      </c>
      <c r="F203" s="160">
        <v>0</v>
      </c>
      <c r="G203" s="160">
        <v>0</v>
      </c>
      <c r="H203" s="160">
        <v>0</v>
      </c>
      <c r="I203" s="160">
        <v>0</v>
      </c>
      <c r="J203" s="160">
        <v>0</v>
      </c>
      <c r="K203" s="160">
        <v>0</v>
      </c>
    </row>
    <row r="204" spans="1:11" ht="30" customHeight="1" x14ac:dyDescent="0.25">
      <c r="A204" s="196" t="s">
        <v>228</v>
      </c>
      <c r="B204" s="171" t="s">
        <v>208</v>
      </c>
      <c r="C204" s="184" t="s">
        <v>196</v>
      </c>
      <c r="D204" s="180">
        <f>D205+D207+D209+D210</f>
        <v>0</v>
      </c>
      <c r="E204" s="180">
        <f>E205+E207+E209+E210</f>
        <v>0</v>
      </c>
      <c r="F204" s="180">
        <f>F205+F207+F209+F210</f>
        <v>0</v>
      </c>
      <c r="G204" s="180">
        <f>G205+G207+G209+G210</f>
        <v>0</v>
      </c>
      <c r="H204" s="180">
        <f>H205+H207+H209+H210</f>
        <v>0</v>
      </c>
      <c r="I204" s="156">
        <v>0</v>
      </c>
      <c r="J204" s="156">
        <v>0</v>
      </c>
      <c r="K204" s="156">
        <v>0</v>
      </c>
    </row>
    <row r="205" spans="1:11" ht="30" customHeight="1" x14ac:dyDescent="0.25">
      <c r="A205" s="197"/>
      <c r="B205" s="172"/>
      <c r="C205" s="185" t="s">
        <v>19</v>
      </c>
      <c r="D205" s="160">
        <v>0</v>
      </c>
      <c r="E205" s="160">
        <v>0</v>
      </c>
      <c r="F205" s="160">
        <v>0</v>
      </c>
      <c r="G205" s="160">
        <v>0</v>
      </c>
      <c r="H205" s="160">
        <v>0</v>
      </c>
      <c r="I205" s="178">
        <v>0</v>
      </c>
      <c r="J205" s="178">
        <v>0</v>
      </c>
      <c r="K205" s="178">
        <v>0</v>
      </c>
    </row>
    <row r="206" spans="1:11" ht="30" customHeight="1" x14ac:dyDescent="0.25">
      <c r="A206" s="197"/>
      <c r="B206" s="172"/>
      <c r="C206" s="186" t="s">
        <v>197</v>
      </c>
      <c r="D206" s="160">
        <v>0</v>
      </c>
      <c r="E206" s="160">
        <v>0</v>
      </c>
      <c r="F206" s="160">
        <v>0</v>
      </c>
      <c r="G206" s="160">
        <v>0</v>
      </c>
      <c r="H206" s="160">
        <v>0</v>
      </c>
      <c r="I206" s="160">
        <v>0</v>
      </c>
      <c r="J206" s="160">
        <v>0</v>
      </c>
      <c r="K206" s="160">
        <v>0</v>
      </c>
    </row>
    <row r="207" spans="1:11" ht="30" customHeight="1" x14ac:dyDescent="0.25">
      <c r="A207" s="197"/>
      <c r="B207" s="172"/>
      <c r="C207" s="185" t="s">
        <v>34</v>
      </c>
      <c r="D207" s="160">
        <v>0</v>
      </c>
      <c r="E207" s="160">
        <v>0</v>
      </c>
      <c r="F207" s="160">
        <v>0</v>
      </c>
      <c r="G207" s="160">
        <v>0</v>
      </c>
      <c r="H207" s="160">
        <v>0</v>
      </c>
      <c r="I207" s="160">
        <v>0</v>
      </c>
      <c r="J207" s="160">
        <v>0</v>
      </c>
      <c r="K207" s="160">
        <v>0</v>
      </c>
    </row>
    <row r="208" spans="1:11" ht="30" customHeight="1" x14ac:dyDescent="0.25">
      <c r="A208" s="197"/>
      <c r="B208" s="172"/>
      <c r="C208" s="186" t="s">
        <v>198</v>
      </c>
      <c r="D208" s="160">
        <v>0</v>
      </c>
      <c r="E208" s="160">
        <v>0</v>
      </c>
      <c r="F208" s="160">
        <v>0</v>
      </c>
      <c r="G208" s="160">
        <v>0</v>
      </c>
      <c r="H208" s="160">
        <v>0</v>
      </c>
      <c r="I208" s="160">
        <v>0</v>
      </c>
      <c r="J208" s="160">
        <v>0</v>
      </c>
      <c r="K208" s="160">
        <v>0</v>
      </c>
    </row>
    <row r="209" spans="1:11" ht="30" customHeight="1" x14ac:dyDescent="0.25">
      <c r="A209" s="197"/>
      <c r="B209" s="172"/>
      <c r="C209" s="185" t="s">
        <v>21</v>
      </c>
      <c r="D209" s="160">
        <v>0</v>
      </c>
      <c r="E209" s="160">
        <v>0</v>
      </c>
      <c r="F209" s="160">
        <v>0</v>
      </c>
      <c r="G209" s="160">
        <v>0</v>
      </c>
      <c r="H209" s="160">
        <v>0</v>
      </c>
      <c r="I209" s="160">
        <v>0</v>
      </c>
      <c r="J209" s="160">
        <v>0</v>
      </c>
      <c r="K209" s="160">
        <v>0</v>
      </c>
    </row>
    <row r="210" spans="1:11" ht="30" customHeight="1" x14ac:dyDescent="0.25">
      <c r="A210" s="198"/>
      <c r="B210" s="174"/>
      <c r="C210" s="185" t="s">
        <v>22</v>
      </c>
      <c r="D210" s="160">
        <v>0</v>
      </c>
      <c r="E210" s="160">
        <v>0</v>
      </c>
      <c r="F210" s="160">
        <v>0</v>
      </c>
      <c r="G210" s="160">
        <v>0</v>
      </c>
      <c r="H210" s="160">
        <v>0</v>
      </c>
      <c r="I210" s="160">
        <v>0</v>
      </c>
      <c r="J210" s="160">
        <v>0</v>
      </c>
      <c r="K210" s="160">
        <v>0</v>
      </c>
    </row>
    <row r="211" spans="1:11" ht="30" customHeight="1" x14ac:dyDescent="0.25">
      <c r="A211" s="199" t="s">
        <v>229</v>
      </c>
      <c r="B211" s="171" t="s">
        <v>208</v>
      </c>
      <c r="C211" s="184" t="s">
        <v>196</v>
      </c>
      <c r="D211" s="180">
        <f>D212+D214+D216+D217</f>
        <v>334</v>
      </c>
      <c r="E211" s="180">
        <f>E212+E214+E216+E217</f>
        <v>334</v>
      </c>
      <c r="F211" s="180">
        <f>F212+F214+F216+F217</f>
        <v>334</v>
      </c>
      <c r="G211" s="180">
        <f>G212+G214+G216+G217</f>
        <v>334</v>
      </c>
      <c r="H211" s="180">
        <f>H212+H214+H216+H217</f>
        <v>334</v>
      </c>
      <c r="I211" s="156">
        <f>G211/D211*100</f>
        <v>100</v>
      </c>
      <c r="J211" s="156">
        <f>G211/E211*100</f>
        <v>100</v>
      </c>
      <c r="K211" s="156">
        <f>G211/F211*100</f>
        <v>100</v>
      </c>
    </row>
    <row r="212" spans="1:11" ht="30" customHeight="1" x14ac:dyDescent="0.25">
      <c r="A212" s="200"/>
      <c r="B212" s="172"/>
      <c r="C212" s="185" t="s">
        <v>19</v>
      </c>
      <c r="D212" s="160">
        <v>334</v>
      </c>
      <c r="E212" s="160">
        <v>334</v>
      </c>
      <c r="F212" s="160">
        <v>334</v>
      </c>
      <c r="G212" s="160">
        <v>334</v>
      </c>
      <c r="H212" s="160">
        <v>334</v>
      </c>
      <c r="I212" s="178">
        <f>G212/D212*100</f>
        <v>100</v>
      </c>
      <c r="J212" s="178">
        <f>G212/E212*100</f>
        <v>100</v>
      </c>
      <c r="K212" s="178">
        <f>G212/F212*100</f>
        <v>100</v>
      </c>
    </row>
    <row r="213" spans="1:11" ht="30" customHeight="1" x14ac:dyDescent="0.25">
      <c r="A213" s="200"/>
      <c r="B213" s="172"/>
      <c r="C213" s="186" t="s">
        <v>197</v>
      </c>
      <c r="D213" s="160">
        <v>0</v>
      </c>
      <c r="E213" s="160">
        <v>0</v>
      </c>
      <c r="F213" s="160">
        <v>0</v>
      </c>
      <c r="G213" s="160">
        <v>0</v>
      </c>
      <c r="H213" s="160">
        <v>0</v>
      </c>
      <c r="I213" s="160">
        <v>0</v>
      </c>
      <c r="J213" s="160">
        <v>0</v>
      </c>
      <c r="K213" s="160">
        <v>0</v>
      </c>
    </row>
    <row r="214" spans="1:11" ht="30" customHeight="1" x14ac:dyDescent="0.25">
      <c r="A214" s="200"/>
      <c r="B214" s="172"/>
      <c r="C214" s="185" t="s">
        <v>34</v>
      </c>
      <c r="D214" s="160">
        <v>0</v>
      </c>
      <c r="E214" s="160">
        <v>0</v>
      </c>
      <c r="F214" s="160">
        <v>0</v>
      </c>
      <c r="G214" s="160">
        <v>0</v>
      </c>
      <c r="H214" s="160">
        <v>0</v>
      </c>
      <c r="I214" s="160">
        <v>0</v>
      </c>
      <c r="J214" s="160">
        <v>0</v>
      </c>
      <c r="K214" s="160">
        <v>0</v>
      </c>
    </row>
    <row r="215" spans="1:11" ht="30" customHeight="1" x14ac:dyDescent="0.25">
      <c r="A215" s="200"/>
      <c r="B215" s="172"/>
      <c r="C215" s="186" t="s">
        <v>198</v>
      </c>
      <c r="D215" s="160">
        <v>0</v>
      </c>
      <c r="E215" s="160">
        <v>0</v>
      </c>
      <c r="F215" s="160">
        <v>0</v>
      </c>
      <c r="G215" s="160">
        <v>0</v>
      </c>
      <c r="H215" s="160">
        <v>0</v>
      </c>
      <c r="I215" s="160">
        <v>0</v>
      </c>
      <c r="J215" s="160">
        <v>0</v>
      </c>
      <c r="K215" s="160">
        <v>0</v>
      </c>
    </row>
    <row r="216" spans="1:11" ht="30" customHeight="1" x14ac:dyDescent="0.25">
      <c r="A216" s="200"/>
      <c r="B216" s="172"/>
      <c r="C216" s="185" t="s">
        <v>21</v>
      </c>
      <c r="D216" s="160">
        <v>0</v>
      </c>
      <c r="E216" s="160">
        <v>0</v>
      </c>
      <c r="F216" s="160">
        <v>0</v>
      </c>
      <c r="G216" s="160">
        <v>0</v>
      </c>
      <c r="H216" s="160">
        <v>0</v>
      </c>
      <c r="I216" s="160">
        <v>0</v>
      </c>
      <c r="J216" s="160">
        <v>0</v>
      </c>
      <c r="K216" s="160">
        <v>0</v>
      </c>
    </row>
    <row r="217" spans="1:11" ht="30" customHeight="1" x14ac:dyDescent="0.25">
      <c r="A217" s="201"/>
      <c r="B217" s="174"/>
      <c r="C217" s="185" t="s">
        <v>22</v>
      </c>
      <c r="D217" s="160">
        <v>0</v>
      </c>
      <c r="E217" s="160">
        <v>0</v>
      </c>
      <c r="F217" s="160">
        <v>0</v>
      </c>
      <c r="G217" s="160">
        <v>0</v>
      </c>
      <c r="H217" s="160">
        <v>0</v>
      </c>
      <c r="I217" s="160">
        <v>0</v>
      </c>
      <c r="J217" s="160">
        <v>0</v>
      </c>
      <c r="K217" s="160">
        <v>0</v>
      </c>
    </row>
    <row r="218" spans="1:11" ht="30" customHeight="1" x14ac:dyDescent="0.25">
      <c r="A218" s="199" t="s">
        <v>230</v>
      </c>
      <c r="B218" s="171" t="s">
        <v>231</v>
      </c>
      <c r="C218" s="184" t="s">
        <v>196</v>
      </c>
      <c r="D218" s="180">
        <f>D219+D221+D223+D224</f>
        <v>2023.6</v>
      </c>
      <c r="E218" s="180">
        <f>E219+E221+E223+E224</f>
        <v>2023.6</v>
      </c>
      <c r="F218" s="180">
        <f>F219+F221+F223+F224</f>
        <v>2023.6</v>
      </c>
      <c r="G218" s="180">
        <f>G219+G221+G223+G224</f>
        <v>2023.6</v>
      </c>
      <c r="H218" s="180">
        <f>H219+H221+H223+H224</f>
        <v>2023.6</v>
      </c>
      <c r="I218" s="156">
        <f>G218/D218*100</f>
        <v>100</v>
      </c>
      <c r="J218" s="156">
        <f>G218/E218*100</f>
        <v>100</v>
      </c>
      <c r="K218" s="156">
        <f>G218/F218*100</f>
        <v>100</v>
      </c>
    </row>
    <row r="219" spans="1:11" ht="30" customHeight="1" x14ac:dyDescent="0.25">
      <c r="A219" s="200"/>
      <c r="B219" s="172"/>
      <c r="C219" s="185" t="s">
        <v>19</v>
      </c>
      <c r="D219" s="160">
        <v>2023.6</v>
      </c>
      <c r="E219" s="160">
        <v>2023.6</v>
      </c>
      <c r="F219" s="160">
        <v>2023.6</v>
      </c>
      <c r="G219" s="160">
        <v>2023.6</v>
      </c>
      <c r="H219" s="160">
        <v>2023.6</v>
      </c>
      <c r="I219" s="178">
        <f>G219/D219*100</f>
        <v>100</v>
      </c>
      <c r="J219" s="178">
        <f>G219/E219*100</f>
        <v>100</v>
      </c>
      <c r="K219" s="178">
        <f>G219/F219*100</f>
        <v>100</v>
      </c>
    </row>
    <row r="220" spans="1:11" ht="30" customHeight="1" x14ac:dyDescent="0.25">
      <c r="A220" s="200"/>
      <c r="B220" s="172"/>
      <c r="C220" s="186" t="s">
        <v>197</v>
      </c>
      <c r="D220" s="160">
        <v>0</v>
      </c>
      <c r="E220" s="160">
        <v>0</v>
      </c>
      <c r="F220" s="160">
        <v>0</v>
      </c>
      <c r="G220" s="160">
        <v>0</v>
      </c>
      <c r="H220" s="160">
        <v>0</v>
      </c>
      <c r="I220" s="160">
        <v>0</v>
      </c>
      <c r="J220" s="160">
        <v>0</v>
      </c>
      <c r="K220" s="160">
        <v>0</v>
      </c>
    </row>
    <row r="221" spans="1:11" ht="30" customHeight="1" x14ac:dyDescent="0.25">
      <c r="A221" s="200"/>
      <c r="B221" s="172"/>
      <c r="C221" s="185" t="s">
        <v>34</v>
      </c>
      <c r="D221" s="160">
        <v>0</v>
      </c>
      <c r="E221" s="160">
        <v>0</v>
      </c>
      <c r="F221" s="160">
        <v>0</v>
      </c>
      <c r="G221" s="160">
        <v>0</v>
      </c>
      <c r="H221" s="160">
        <v>0</v>
      </c>
      <c r="I221" s="160">
        <v>0</v>
      </c>
      <c r="J221" s="160">
        <v>0</v>
      </c>
      <c r="K221" s="160">
        <v>0</v>
      </c>
    </row>
    <row r="222" spans="1:11" ht="30" customHeight="1" x14ac:dyDescent="0.25">
      <c r="A222" s="200"/>
      <c r="B222" s="172"/>
      <c r="C222" s="186" t="s">
        <v>198</v>
      </c>
      <c r="D222" s="160">
        <v>0</v>
      </c>
      <c r="E222" s="160">
        <v>0</v>
      </c>
      <c r="F222" s="160">
        <v>0</v>
      </c>
      <c r="G222" s="160">
        <v>0</v>
      </c>
      <c r="H222" s="160">
        <v>0</v>
      </c>
      <c r="I222" s="160">
        <v>0</v>
      </c>
      <c r="J222" s="160">
        <v>0</v>
      </c>
      <c r="K222" s="160">
        <v>0</v>
      </c>
    </row>
    <row r="223" spans="1:11" ht="30" customHeight="1" x14ac:dyDescent="0.25">
      <c r="A223" s="200"/>
      <c r="B223" s="172"/>
      <c r="C223" s="185" t="s">
        <v>21</v>
      </c>
      <c r="D223" s="160">
        <v>0</v>
      </c>
      <c r="E223" s="160">
        <v>0</v>
      </c>
      <c r="F223" s="160">
        <v>0</v>
      </c>
      <c r="G223" s="160">
        <v>0</v>
      </c>
      <c r="H223" s="160">
        <v>0</v>
      </c>
      <c r="I223" s="160">
        <v>0</v>
      </c>
      <c r="J223" s="160">
        <v>0</v>
      </c>
      <c r="K223" s="160">
        <v>0</v>
      </c>
    </row>
    <row r="224" spans="1:11" ht="30" customHeight="1" x14ac:dyDescent="0.25">
      <c r="A224" s="201"/>
      <c r="B224" s="174"/>
      <c r="C224" s="185" t="s">
        <v>22</v>
      </c>
      <c r="D224" s="160">
        <v>0</v>
      </c>
      <c r="E224" s="160">
        <v>0</v>
      </c>
      <c r="F224" s="160">
        <v>0</v>
      </c>
      <c r="G224" s="160">
        <v>0</v>
      </c>
      <c r="H224" s="160">
        <v>0</v>
      </c>
      <c r="I224" s="160">
        <v>0</v>
      </c>
      <c r="J224" s="160">
        <v>0</v>
      </c>
      <c r="K224" s="160">
        <v>0</v>
      </c>
    </row>
    <row r="225" spans="1:11" ht="30" customHeight="1" x14ac:dyDescent="0.25">
      <c r="A225" s="202" t="s">
        <v>232</v>
      </c>
      <c r="B225" s="175"/>
      <c r="C225" s="184" t="s">
        <v>196</v>
      </c>
      <c r="D225" s="180">
        <f>D226+D228+D230+D231</f>
        <v>40000</v>
      </c>
      <c r="E225" s="180">
        <f>E226+E228+E230+E231</f>
        <v>40000</v>
      </c>
      <c r="F225" s="180">
        <f>F226+F228+F230+F231</f>
        <v>40000</v>
      </c>
      <c r="G225" s="180">
        <f>G226+G228+G230+G231</f>
        <v>40000</v>
      </c>
      <c r="H225" s="180">
        <f>H226+H228+H230+H231</f>
        <v>40000</v>
      </c>
      <c r="I225" s="156">
        <f>G225/D225*100</f>
        <v>100</v>
      </c>
      <c r="J225" s="156">
        <f>G225/E225*100</f>
        <v>100</v>
      </c>
      <c r="K225" s="156">
        <f>G225/F225*100</f>
        <v>100</v>
      </c>
    </row>
    <row r="226" spans="1:11" ht="30" customHeight="1" x14ac:dyDescent="0.25">
      <c r="A226" s="203"/>
      <c r="B226" s="176"/>
      <c r="C226" s="185" t="s">
        <v>19</v>
      </c>
      <c r="D226" s="160">
        <v>40000</v>
      </c>
      <c r="E226" s="160">
        <v>40000</v>
      </c>
      <c r="F226" s="160">
        <v>40000</v>
      </c>
      <c r="G226" s="160">
        <v>40000</v>
      </c>
      <c r="H226" s="160">
        <v>40000</v>
      </c>
      <c r="I226" s="178">
        <f>G226/D226*100</f>
        <v>100</v>
      </c>
      <c r="J226" s="178">
        <f>G226/E226*100</f>
        <v>100</v>
      </c>
      <c r="K226" s="178">
        <f>G226/F226*100</f>
        <v>100</v>
      </c>
    </row>
    <row r="227" spans="1:11" ht="30" customHeight="1" x14ac:dyDescent="0.25">
      <c r="A227" s="203"/>
      <c r="B227" s="176"/>
      <c r="C227" s="186" t="s">
        <v>197</v>
      </c>
      <c r="D227" s="160">
        <v>0</v>
      </c>
      <c r="E227" s="160">
        <v>0</v>
      </c>
      <c r="F227" s="160">
        <v>0</v>
      </c>
      <c r="G227" s="160">
        <v>0</v>
      </c>
      <c r="H227" s="160">
        <v>0</v>
      </c>
      <c r="I227" s="160">
        <v>0</v>
      </c>
      <c r="J227" s="160">
        <v>0</v>
      </c>
      <c r="K227" s="160">
        <v>0</v>
      </c>
    </row>
    <row r="228" spans="1:11" ht="30" customHeight="1" x14ac:dyDescent="0.25">
      <c r="A228" s="203"/>
      <c r="B228" s="176"/>
      <c r="C228" s="185" t="s">
        <v>34</v>
      </c>
      <c r="D228" s="160">
        <v>0</v>
      </c>
      <c r="E228" s="160">
        <v>0</v>
      </c>
      <c r="F228" s="160">
        <v>0</v>
      </c>
      <c r="G228" s="160">
        <v>0</v>
      </c>
      <c r="H228" s="160">
        <v>0</v>
      </c>
      <c r="I228" s="160">
        <v>0</v>
      </c>
      <c r="J228" s="160">
        <v>0</v>
      </c>
      <c r="K228" s="160">
        <v>0</v>
      </c>
    </row>
    <row r="229" spans="1:11" ht="30" customHeight="1" x14ac:dyDescent="0.25">
      <c r="A229" s="203"/>
      <c r="B229" s="176"/>
      <c r="C229" s="186" t="s">
        <v>198</v>
      </c>
      <c r="D229" s="160">
        <v>0</v>
      </c>
      <c r="E229" s="160">
        <v>0</v>
      </c>
      <c r="F229" s="160">
        <v>0</v>
      </c>
      <c r="G229" s="160">
        <v>0</v>
      </c>
      <c r="H229" s="160">
        <v>0</v>
      </c>
      <c r="I229" s="160">
        <v>0</v>
      </c>
      <c r="J229" s="160">
        <v>0</v>
      </c>
      <c r="K229" s="160">
        <v>0</v>
      </c>
    </row>
    <row r="230" spans="1:11" ht="30" customHeight="1" x14ac:dyDescent="0.25">
      <c r="A230" s="203"/>
      <c r="B230" s="176"/>
      <c r="C230" s="185" t="s">
        <v>21</v>
      </c>
      <c r="D230" s="160">
        <v>0</v>
      </c>
      <c r="E230" s="160">
        <v>0</v>
      </c>
      <c r="F230" s="160">
        <v>0</v>
      </c>
      <c r="G230" s="160">
        <v>0</v>
      </c>
      <c r="H230" s="160">
        <v>0</v>
      </c>
      <c r="I230" s="160">
        <v>0</v>
      </c>
      <c r="J230" s="160">
        <v>0</v>
      </c>
      <c r="K230" s="160">
        <v>0</v>
      </c>
    </row>
    <row r="231" spans="1:11" ht="30" customHeight="1" x14ac:dyDescent="0.25">
      <c r="A231" s="204"/>
      <c r="B231" s="177"/>
      <c r="C231" s="185" t="s">
        <v>22</v>
      </c>
      <c r="D231" s="160">
        <v>0</v>
      </c>
      <c r="E231" s="160">
        <v>0</v>
      </c>
      <c r="F231" s="160">
        <v>0</v>
      </c>
      <c r="G231" s="160">
        <v>0</v>
      </c>
      <c r="H231" s="160">
        <v>0</v>
      </c>
      <c r="I231" s="160">
        <v>0</v>
      </c>
      <c r="J231" s="160">
        <v>0</v>
      </c>
      <c r="K231" s="160">
        <v>0</v>
      </c>
    </row>
    <row r="232" spans="1:11" s="207" customFormat="1" ht="30" customHeight="1" x14ac:dyDescent="0.25">
      <c r="A232" s="205" t="s">
        <v>233</v>
      </c>
      <c r="B232" s="171" t="s">
        <v>200</v>
      </c>
      <c r="C232" s="206" t="s">
        <v>196</v>
      </c>
      <c r="D232" s="180">
        <f>D233+D235+D237+D238</f>
        <v>24966</v>
      </c>
      <c r="E232" s="180">
        <f>E233+E235+E237+E238</f>
        <v>24966</v>
      </c>
      <c r="F232" s="180">
        <f>F233+F235+F237+F238</f>
        <v>24966</v>
      </c>
      <c r="G232" s="180">
        <f>G233+G235+G237+G238</f>
        <v>24966</v>
      </c>
      <c r="H232" s="180">
        <f>H233+H235+H237+H238</f>
        <v>24966</v>
      </c>
      <c r="I232" s="156">
        <f>G232/D232*100</f>
        <v>100</v>
      </c>
      <c r="J232" s="156">
        <f>G232/E232*100</f>
        <v>100</v>
      </c>
      <c r="K232" s="156">
        <f>G232/F232*100</f>
        <v>100</v>
      </c>
    </row>
    <row r="233" spans="1:11" ht="30" customHeight="1" x14ac:dyDescent="0.25">
      <c r="A233" s="208"/>
      <c r="B233" s="172"/>
      <c r="C233" s="185" t="s">
        <v>19</v>
      </c>
      <c r="D233" s="160">
        <f>D275+D289+D296</f>
        <v>24966</v>
      </c>
      <c r="E233" s="160">
        <f t="shared" ref="E233:H233" si="24">E275+E289+E296</f>
        <v>24966</v>
      </c>
      <c r="F233" s="160">
        <f t="shared" si="24"/>
        <v>24966</v>
      </c>
      <c r="G233" s="160">
        <f t="shared" si="24"/>
        <v>24966</v>
      </c>
      <c r="H233" s="160">
        <f t="shared" si="24"/>
        <v>24966</v>
      </c>
      <c r="I233" s="156">
        <f>G233/D233*100</f>
        <v>100</v>
      </c>
      <c r="J233" s="178">
        <f>G233/E233*100</f>
        <v>100</v>
      </c>
      <c r="K233" s="178">
        <f>G233/F233*100</f>
        <v>100</v>
      </c>
    </row>
    <row r="234" spans="1:11" ht="30" customHeight="1" x14ac:dyDescent="0.25">
      <c r="A234" s="208"/>
      <c r="B234" s="172"/>
      <c r="C234" s="186" t="s">
        <v>197</v>
      </c>
      <c r="D234" s="160">
        <f t="shared" ref="D234:H234" si="25">D248+D262+D276</f>
        <v>0</v>
      </c>
      <c r="E234" s="160">
        <f t="shared" si="25"/>
        <v>0</v>
      </c>
      <c r="F234" s="160">
        <f t="shared" si="25"/>
        <v>0</v>
      </c>
      <c r="G234" s="160">
        <f t="shared" si="25"/>
        <v>0</v>
      </c>
      <c r="H234" s="160">
        <f t="shared" si="25"/>
        <v>0</v>
      </c>
      <c r="I234" s="160">
        <v>0</v>
      </c>
      <c r="J234" s="160">
        <v>0</v>
      </c>
      <c r="K234" s="160">
        <v>0</v>
      </c>
    </row>
    <row r="235" spans="1:11" ht="30" customHeight="1" x14ac:dyDescent="0.25">
      <c r="A235" s="208"/>
      <c r="B235" s="172"/>
      <c r="C235" s="185" t="s">
        <v>34</v>
      </c>
      <c r="D235" s="160">
        <v>0</v>
      </c>
      <c r="E235" s="160">
        <v>0</v>
      </c>
      <c r="F235" s="160">
        <v>0</v>
      </c>
      <c r="G235" s="160">
        <v>0</v>
      </c>
      <c r="H235" s="160">
        <v>0</v>
      </c>
      <c r="I235" s="160">
        <v>0</v>
      </c>
      <c r="J235" s="160">
        <v>0</v>
      </c>
      <c r="K235" s="160">
        <v>0</v>
      </c>
    </row>
    <row r="236" spans="1:11" ht="30" customHeight="1" x14ac:dyDescent="0.25">
      <c r="A236" s="208"/>
      <c r="B236" s="172"/>
      <c r="C236" s="186" t="s">
        <v>198</v>
      </c>
      <c r="D236" s="160">
        <v>0</v>
      </c>
      <c r="E236" s="160">
        <v>0</v>
      </c>
      <c r="F236" s="160">
        <v>0</v>
      </c>
      <c r="G236" s="160">
        <v>0</v>
      </c>
      <c r="H236" s="160">
        <v>0</v>
      </c>
      <c r="I236" s="160">
        <v>0</v>
      </c>
      <c r="J236" s="160">
        <v>0</v>
      </c>
      <c r="K236" s="160">
        <v>0</v>
      </c>
    </row>
    <row r="237" spans="1:11" ht="30" customHeight="1" x14ac:dyDescent="0.25">
      <c r="A237" s="208"/>
      <c r="B237" s="172"/>
      <c r="C237" s="185" t="s">
        <v>21</v>
      </c>
      <c r="D237" s="160">
        <v>0</v>
      </c>
      <c r="E237" s="160">
        <v>0</v>
      </c>
      <c r="F237" s="160">
        <v>0</v>
      </c>
      <c r="G237" s="160">
        <v>0</v>
      </c>
      <c r="H237" s="160">
        <v>0</v>
      </c>
      <c r="I237" s="160">
        <v>0</v>
      </c>
      <c r="J237" s="160">
        <v>0</v>
      </c>
      <c r="K237" s="160">
        <v>0</v>
      </c>
    </row>
    <row r="238" spans="1:11" ht="30" customHeight="1" x14ac:dyDescent="0.25">
      <c r="A238" s="208"/>
      <c r="B238" s="174"/>
      <c r="C238" s="185" t="s">
        <v>22</v>
      </c>
      <c r="D238" s="160">
        <v>0</v>
      </c>
      <c r="E238" s="160">
        <v>0</v>
      </c>
      <c r="F238" s="160">
        <v>0</v>
      </c>
      <c r="G238" s="160">
        <v>0</v>
      </c>
      <c r="H238" s="160">
        <v>0</v>
      </c>
      <c r="I238" s="160">
        <v>0</v>
      </c>
      <c r="J238" s="160">
        <v>0</v>
      </c>
      <c r="K238" s="160">
        <v>0</v>
      </c>
    </row>
    <row r="239" spans="1:11" ht="30" customHeight="1" x14ac:dyDescent="0.25">
      <c r="A239" s="208"/>
      <c r="B239" s="171" t="s">
        <v>26</v>
      </c>
      <c r="C239" s="184" t="s">
        <v>196</v>
      </c>
      <c r="D239" s="180">
        <f>D240+D242+D244+D245</f>
        <v>5000</v>
      </c>
      <c r="E239" s="180">
        <f>E240+E242+E244+E245</f>
        <v>5000</v>
      </c>
      <c r="F239" s="180">
        <f>F240+F242+F244+F245</f>
        <v>5000</v>
      </c>
      <c r="G239" s="180">
        <f>G240+G242+G244+G245</f>
        <v>5000</v>
      </c>
      <c r="H239" s="180">
        <f>H240+H242+H244+H245</f>
        <v>5000</v>
      </c>
      <c r="I239" s="156">
        <f>G239/D239*100</f>
        <v>100</v>
      </c>
      <c r="J239" s="156">
        <f>G239/E239*100</f>
        <v>100</v>
      </c>
      <c r="K239" s="156">
        <f>G239/F239*100</f>
        <v>100</v>
      </c>
    </row>
    <row r="240" spans="1:11" ht="30" customHeight="1" x14ac:dyDescent="0.25">
      <c r="A240" s="208"/>
      <c r="B240" s="172"/>
      <c r="C240" s="185" t="s">
        <v>19</v>
      </c>
      <c r="D240" s="160">
        <v>5000</v>
      </c>
      <c r="E240" s="160">
        <f t="shared" ref="D240:I241" si="26">E254+E268</f>
        <v>5000</v>
      </c>
      <c r="F240" s="160">
        <f t="shared" si="26"/>
        <v>5000</v>
      </c>
      <c r="G240" s="160">
        <f t="shared" si="26"/>
        <v>5000</v>
      </c>
      <c r="H240" s="160">
        <f t="shared" si="26"/>
        <v>5000</v>
      </c>
      <c r="I240" s="178">
        <f>G240/D240*100</f>
        <v>100</v>
      </c>
      <c r="J240" s="178">
        <f>G240/E240*100</f>
        <v>100</v>
      </c>
      <c r="K240" s="178">
        <f>G240/F240*100</f>
        <v>100</v>
      </c>
    </row>
    <row r="241" spans="1:11" ht="30" customHeight="1" x14ac:dyDescent="0.25">
      <c r="A241" s="208"/>
      <c r="B241" s="172"/>
      <c r="C241" s="186" t="s">
        <v>197</v>
      </c>
      <c r="D241" s="160">
        <f t="shared" si="26"/>
        <v>0</v>
      </c>
      <c r="E241" s="160">
        <f t="shared" si="26"/>
        <v>0</v>
      </c>
      <c r="F241" s="160">
        <f t="shared" si="26"/>
        <v>0</v>
      </c>
      <c r="G241" s="160">
        <f t="shared" si="26"/>
        <v>0</v>
      </c>
      <c r="H241" s="160">
        <f t="shared" si="26"/>
        <v>0</v>
      </c>
      <c r="I241" s="160">
        <v>0</v>
      </c>
      <c r="J241" s="160">
        <v>0</v>
      </c>
      <c r="K241" s="160">
        <v>0</v>
      </c>
    </row>
    <row r="242" spans="1:11" ht="30" customHeight="1" x14ac:dyDescent="0.25">
      <c r="A242" s="208"/>
      <c r="B242" s="172"/>
      <c r="C242" s="185" t="s">
        <v>34</v>
      </c>
      <c r="D242" s="160">
        <v>0</v>
      </c>
      <c r="E242" s="160">
        <v>0</v>
      </c>
      <c r="F242" s="160">
        <v>0</v>
      </c>
      <c r="G242" s="160">
        <v>0</v>
      </c>
      <c r="H242" s="160">
        <v>0</v>
      </c>
      <c r="I242" s="160">
        <v>0</v>
      </c>
      <c r="J242" s="160">
        <v>0</v>
      </c>
      <c r="K242" s="160">
        <v>0</v>
      </c>
    </row>
    <row r="243" spans="1:11" ht="30" customHeight="1" x14ac:dyDescent="0.25">
      <c r="A243" s="208"/>
      <c r="B243" s="172"/>
      <c r="C243" s="186" t="s">
        <v>198</v>
      </c>
      <c r="D243" s="160">
        <v>0</v>
      </c>
      <c r="E243" s="160">
        <v>0</v>
      </c>
      <c r="F243" s="160">
        <v>0</v>
      </c>
      <c r="G243" s="160">
        <v>0</v>
      </c>
      <c r="H243" s="160">
        <v>0</v>
      </c>
      <c r="I243" s="160">
        <v>0</v>
      </c>
      <c r="J243" s="160">
        <v>0</v>
      </c>
      <c r="K243" s="160">
        <v>0</v>
      </c>
    </row>
    <row r="244" spans="1:11" ht="30" customHeight="1" x14ac:dyDescent="0.25">
      <c r="A244" s="208"/>
      <c r="B244" s="172"/>
      <c r="C244" s="185" t="s">
        <v>21</v>
      </c>
      <c r="D244" s="160">
        <v>0</v>
      </c>
      <c r="E244" s="160">
        <v>0</v>
      </c>
      <c r="F244" s="160">
        <v>0</v>
      </c>
      <c r="G244" s="160">
        <v>0</v>
      </c>
      <c r="H244" s="160">
        <v>0</v>
      </c>
      <c r="I244" s="160">
        <v>0</v>
      </c>
      <c r="J244" s="160">
        <v>0</v>
      </c>
      <c r="K244" s="160">
        <v>0</v>
      </c>
    </row>
    <row r="245" spans="1:11" ht="30" customHeight="1" x14ac:dyDescent="0.25">
      <c r="A245" s="209"/>
      <c r="B245" s="174"/>
      <c r="C245" s="185" t="s">
        <v>22</v>
      </c>
      <c r="D245" s="160">
        <v>0</v>
      </c>
      <c r="E245" s="160">
        <v>0</v>
      </c>
      <c r="F245" s="160">
        <v>0</v>
      </c>
      <c r="G245" s="160">
        <v>0</v>
      </c>
      <c r="H245" s="160">
        <v>0</v>
      </c>
      <c r="I245" s="160">
        <v>0</v>
      </c>
      <c r="J245" s="160">
        <v>0</v>
      </c>
      <c r="K245" s="160">
        <v>0</v>
      </c>
    </row>
    <row r="246" spans="1:11" ht="30" customHeight="1" x14ac:dyDescent="0.25">
      <c r="A246" s="210" t="s">
        <v>234</v>
      </c>
      <c r="B246" s="171" t="s">
        <v>235</v>
      </c>
      <c r="C246" s="184" t="s">
        <v>196</v>
      </c>
      <c r="D246" s="180">
        <f t="shared" ref="D246:K246" si="27">D247+D249+D251+D252</f>
        <v>0</v>
      </c>
      <c r="E246" s="180">
        <f t="shared" si="27"/>
        <v>0</v>
      </c>
      <c r="F246" s="180">
        <f t="shared" si="27"/>
        <v>0</v>
      </c>
      <c r="G246" s="180">
        <f t="shared" si="27"/>
        <v>0</v>
      </c>
      <c r="H246" s="180">
        <f t="shared" si="27"/>
        <v>0</v>
      </c>
      <c r="I246" s="180">
        <f t="shared" si="27"/>
        <v>0</v>
      </c>
      <c r="J246" s="180">
        <f t="shared" si="27"/>
        <v>0</v>
      </c>
      <c r="K246" s="180">
        <f t="shared" si="27"/>
        <v>0</v>
      </c>
    </row>
    <row r="247" spans="1:11" ht="30" customHeight="1" x14ac:dyDescent="0.25">
      <c r="A247" s="211"/>
      <c r="B247" s="172"/>
      <c r="C247" s="185" t="s">
        <v>19</v>
      </c>
      <c r="D247" s="160">
        <v>0</v>
      </c>
      <c r="E247" s="160">
        <v>0</v>
      </c>
      <c r="F247" s="160">
        <v>0</v>
      </c>
      <c r="G247" s="160">
        <v>0</v>
      </c>
      <c r="H247" s="160">
        <v>0</v>
      </c>
      <c r="I247" s="160">
        <v>0</v>
      </c>
      <c r="J247" s="160">
        <v>0</v>
      </c>
      <c r="K247" s="160">
        <v>0</v>
      </c>
    </row>
    <row r="248" spans="1:11" ht="30" customHeight="1" x14ac:dyDescent="0.25">
      <c r="A248" s="211"/>
      <c r="B248" s="172"/>
      <c r="C248" s="186" t="s">
        <v>197</v>
      </c>
      <c r="D248" s="160">
        <v>0</v>
      </c>
      <c r="E248" s="160">
        <v>0</v>
      </c>
      <c r="F248" s="160">
        <v>0</v>
      </c>
      <c r="G248" s="160">
        <v>0</v>
      </c>
      <c r="H248" s="160">
        <v>0</v>
      </c>
      <c r="I248" s="160">
        <v>0</v>
      </c>
      <c r="J248" s="160">
        <v>0</v>
      </c>
      <c r="K248" s="160">
        <v>0</v>
      </c>
    </row>
    <row r="249" spans="1:11" ht="30" customHeight="1" x14ac:dyDescent="0.25">
      <c r="A249" s="211"/>
      <c r="B249" s="172"/>
      <c r="C249" s="185" t="s">
        <v>34</v>
      </c>
      <c r="D249" s="160">
        <v>0</v>
      </c>
      <c r="E249" s="160">
        <v>0</v>
      </c>
      <c r="F249" s="160">
        <v>0</v>
      </c>
      <c r="G249" s="160">
        <v>0</v>
      </c>
      <c r="H249" s="160">
        <v>0</v>
      </c>
      <c r="I249" s="160">
        <v>0</v>
      </c>
      <c r="J249" s="160">
        <v>0</v>
      </c>
      <c r="K249" s="160">
        <v>0</v>
      </c>
    </row>
    <row r="250" spans="1:11" ht="30" customHeight="1" x14ac:dyDescent="0.25">
      <c r="A250" s="211"/>
      <c r="B250" s="172"/>
      <c r="C250" s="186" t="s">
        <v>198</v>
      </c>
      <c r="D250" s="160">
        <v>0</v>
      </c>
      <c r="E250" s="160">
        <v>0</v>
      </c>
      <c r="F250" s="160">
        <v>0</v>
      </c>
      <c r="G250" s="160">
        <v>0</v>
      </c>
      <c r="H250" s="160">
        <v>0</v>
      </c>
      <c r="I250" s="160">
        <v>0</v>
      </c>
      <c r="J250" s="160">
        <v>0</v>
      </c>
      <c r="K250" s="160">
        <v>0</v>
      </c>
    </row>
    <row r="251" spans="1:11" ht="30" customHeight="1" x14ac:dyDescent="0.25">
      <c r="A251" s="211"/>
      <c r="B251" s="172"/>
      <c r="C251" s="185" t="s">
        <v>21</v>
      </c>
      <c r="D251" s="160">
        <v>0</v>
      </c>
      <c r="E251" s="160">
        <v>0</v>
      </c>
      <c r="F251" s="160">
        <v>0</v>
      </c>
      <c r="G251" s="160">
        <v>0</v>
      </c>
      <c r="H251" s="160">
        <v>0</v>
      </c>
      <c r="I251" s="160">
        <v>0</v>
      </c>
      <c r="J251" s="160">
        <v>0</v>
      </c>
      <c r="K251" s="160">
        <v>0</v>
      </c>
    </row>
    <row r="252" spans="1:11" ht="30" customHeight="1" x14ac:dyDescent="0.25">
      <c r="A252" s="211"/>
      <c r="B252" s="174"/>
      <c r="C252" s="185" t="s">
        <v>22</v>
      </c>
      <c r="D252" s="160">
        <v>0</v>
      </c>
      <c r="E252" s="160">
        <v>0</v>
      </c>
      <c r="F252" s="160">
        <v>0</v>
      </c>
      <c r="G252" s="160">
        <v>0</v>
      </c>
      <c r="H252" s="160">
        <v>0</v>
      </c>
      <c r="I252" s="160">
        <v>0</v>
      </c>
      <c r="J252" s="160">
        <v>0</v>
      </c>
      <c r="K252" s="160">
        <v>0</v>
      </c>
    </row>
    <row r="253" spans="1:11" ht="30" customHeight="1" x14ac:dyDescent="0.25">
      <c r="A253" s="211"/>
      <c r="B253" s="171" t="s">
        <v>26</v>
      </c>
      <c r="C253" s="184" t="s">
        <v>196</v>
      </c>
      <c r="D253" s="180">
        <f>D254+D256+D258+D259</f>
        <v>5000</v>
      </c>
      <c r="E253" s="180">
        <f>E254+E256+E258+E259</f>
        <v>5000</v>
      </c>
      <c r="F253" s="180">
        <f>F254+F256+F258+F259</f>
        <v>5000</v>
      </c>
      <c r="G253" s="180">
        <f>G254+G256+G258+G259</f>
        <v>5000</v>
      </c>
      <c r="H253" s="180">
        <f>H254+H256+H258+H259</f>
        <v>5000</v>
      </c>
      <c r="I253" s="156">
        <f>G253/D253*100</f>
        <v>100</v>
      </c>
      <c r="J253" s="156">
        <f>G253/E253*100</f>
        <v>100</v>
      </c>
      <c r="K253" s="156">
        <f>G253/F253*100</f>
        <v>100</v>
      </c>
    </row>
    <row r="254" spans="1:11" ht="30" customHeight="1" x14ac:dyDescent="0.25">
      <c r="A254" s="211"/>
      <c r="B254" s="172"/>
      <c r="C254" s="185" t="s">
        <v>19</v>
      </c>
      <c r="D254" s="160">
        <v>5000</v>
      </c>
      <c r="E254" s="160">
        <v>5000</v>
      </c>
      <c r="F254" s="160">
        <v>5000</v>
      </c>
      <c r="G254" s="160">
        <v>5000</v>
      </c>
      <c r="H254" s="160">
        <v>5000</v>
      </c>
      <c r="I254" s="178">
        <f>G254/D254*100</f>
        <v>100</v>
      </c>
      <c r="J254" s="178">
        <f>G254/E254*100</f>
        <v>100</v>
      </c>
      <c r="K254" s="178">
        <f>G254/F254*100</f>
        <v>100</v>
      </c>
    </row>
    <row r="255" spans="1:11" ht="30" customHeight="1" x14ac:dyDescent="0.25">
      <c r="A255" s="211"/>
      <c r="B255" s="172"/>
      <c r="C255" s="186" t="s">
        <v>197</v>
      </c>
      <c r="D255" s="160">
        <v>0</v>
      </c>
      <c r="E255" s="160">
        <v>0</v>
      </c>
      <c r="F255" s="160">
        <v>0</v>
      </c>
      <c r="G255" s="160">
        <v>0</v>
      </c>
      <c r="H255" s="160">
        <v>0</v>
      </c>
      <c r="I255" s="160">
        <v>0</v>
      </c>
      <c r="J255" s="160">
        <v>0</v>
      </c>
      <c r="K255" s="160">
        <v>0</v>
      </c>
    </row>
    <row r="256" spans="1:11" ht="30" customHeight="1" x14ac:dyDescent="0.25">
      <c r="A256" s="211"/>
      <c r="B256" s="172"/>
      <c r="C256" s="185" t="s">
        <v>34</v>
      </c>
      <c r="D256" s="160">
        <v>0</v>
      </c>
      <c r="E256" s="160">
        <v>0</v>
      </c>
      <c r="F256" s="160">
        <v>0</v>
      </c>
      <c r="G256" s="160">
        <v>0</v>
      </c>
      <c r="H256" s="160">
        <v>0</v>
      </c>
      <c r="I256" s="160">
        <v>0</v>
      </c>
      <c r="J256" s="160">
        <v>0</v>
      </c>
      <c r="K256" s="160">
        <v>0</v>
      </c>
    </row>
    <row r="257" spans="1:11" ht="30" customHeight="1" x14ac:dyDescent="0.25">
      <c r="A257" s="211"/>
      <c r="B257" s="172"/>
      <c r="C257" s="186" t="s">
        <v>198</v>
      </c>
      <c r="D257" s="160">
        <v>0</v>
      </c>
      <c r="E257" s="160">
        <v>0</v>
      </c>
      <c r="F257" s="160">
        <v>0</v>
      </c>
      <c r="G257" s="160">
        <v>0</v>
      </c>
      <c r="H257" s="160">
        <v>0</v>
      </c>
      <c r="I257" s="160">
        <v>0</v>
      </c>
      <c r="J257" s="160">
        <v>0</v>
      </c>
      <c r="K257" s="160">
        <v>0</v>
      </c>
    </row>
    <row r="258" spans="1:11" ht="30" customHeight="1" x14ac:dyDescent="0.25">
      <c r="A258" s="211"/>
      <c r="B258" s="172"/>
      <c r="C258" s="185" t="s">
        <v>21</v>
      </c>
      <c r="D258" s="160">
        <v>0</v>
      </c>
      <c r="E258" s="160">
        <v>0</v>
      </c>
      <c r="F258" s="160">
        <v>0</v>
      </c>
      <c r="G258" s="160">
        <v>0</v>
      </c>
      <c r="H258" s="160">
        <v>0</v>
      </c>
      <c r="I258" s="160">
        <v>0</v>
      </c>
      <c r="J258" s="160">
        <v>0</v>
      </c>
      <c r="K258" s="160">
        <v>0</v>
      </c>
    </row>
    <row r="259" spans="1:11" ht="30" customHeight="1" x14ac:dyDescent="0.25">
      <c r="A259" s="212"/>
      <c r="B259" s="174"/>
      <c r="C259" s="185" t="s">
        <v>22</v>
      </c>
      <c r="D259" s="160">
        <v>0</v>
      </c>
      <c r="E259" s="160">
        <v>0</v>
      </c>
      <c r="F259" s="160">
        <v>0</v>
      </c>
      <c r="G259" s="160">
        <v>0</v>
      </c>
      <c r="H259" s="160">
        <v>0</v>
      </c>
      <c r="I259" s="160">
        <v>0</v>
      </c>
      <c r="J259" s="160">
        <v>0</v>
      </c>
      <c r="K259" s="160">
        <v>0</v>
      </c>
    </row>
    <row r="260" spans="1:11" ht="30" customHeight="1" x14ac:dyDescent="0.25">
      <c r="A260" s="210" t="s">
        <v>236</v>
      </c>
      <c r="B260" s="171" t="s">
        <v>208</v>
      </c>
      <c r="C260" s="185" t="s">
        <v>196</v>
      </c>
      <c r="D260" s="160">
        <f t="shared" ref="D260:K260" si="28">D261+D263+D265+D266</f>
        <v>0</v>
      </c>
      <c r="E260" s="160">
        <f t="shared" si="28"/>
        <v>0</v>
      </c>
      <c r="F260" s="160">
        <f t="shared" si="28"/>
        <v>0</v>
      </c>
      <c r="G260" s="160">
        <f t="shared" si="28"/>
        <v>0</v>
      </c>
      <c r="H260" s="160">
        <f t="shared" si="28"/>
        <v>0</v>
      </c>
      <c r="I260" s="160">
        <f t="shared" si="28"/>
        <v>0</v>
      </c>
      <c r="J260" s="160">
        <f t="shared" si="28"/>
        <v>0</v>
      </c>
      <c r="K260" s="160">
        <f t="shared" si="28"/>
        <v>0</v>
      </c>
    </row>
    <row r="261" spans="1:11" ht="30" customHeight="1" x14ac:dyDescent="0.25">
      <c r="A261" s="211"/>
      <c r="B261" s="172"/>
      <c r="C261" s="185" t="s">
        <v>19</v>
      </c>
      <c r="D261" s="160">
        <v>0</v>
      </c>
      <c r="E261" s="160">
        <v>0</v>
      </c>
      <c r="F261" s="160">
        <v>0</v>
      </c>
      <c r="G261" s="160">
        <v>0</v>
      </c>
      <c r="H261" s="160">
        <v>0</v>
      </c>
      <c r="I261" s="160">
        <v>0</v>
      </c>
      <c r="J261" s="160">
        <v>0</v>
      </c>
      <c r="K261" s="160">
        <v>0</v>
      </c>
    </row>
    <row r="262" spans="1:11" ht="30" customHeight="1" x14ac:dyDescent="0.25">
      <c r="A262" s="211"/>
      <c r="B262" s="172"/>
      <c r="C262" s="186" t="s">
        <v>197</v>
      </c>
      <c r="D262" s="160">
        <v>0</v>
      </c>
      <c r="E262" s="160">
        <v>0</v>
      </c>
      <c r="F262" s="160">
        <v>0</v>
      </c>
      <c r="G262" s="160">
        <v>0</v>
      </c>
      <c r="H262" s="160">
        <v>0</v>
      </c>
      <c r="I262" s="160">
        <v>0</v>
      </c>
      <c r="J262" s="160">
        <v>0</v>
      </c>
      <c r="K262" s="160">
        <v>0</v>
      </c>
    </row>
    <row r="263" spans="1:11" ht="30" customHeight="1" x14ac:dyDescent="0.25">
      <c r="A263" s="211"/>
      <c r="B263" s="172"/>
      <c r="C263" s="185" t="s">
        <v>34</v>
      </c>
      <c r="D263" s="160">
        <v>0</v>
      </c>
      <c r="E263" s="160">
        <v>0</v>
      </c>
      <c r="F263" s="160">
        <v>0</v>
      </c>
      <c r="G263" s="160">
        <v>0</v>
      </c>
      <c r="H263" s="160">
        <v>0</v>
      </c>
      <c r="I263" s="160">
        <v>0</v>
      </c>
      <c r="J263" s="160">
        <v>0</v>
      </c>
      <c r="K263" s="160">
        <v>0</v>
      </c>
    </row>
    <row r="264" spans="1:11" ht="30" customHeight="1" x14ac:dyDescent="0.25">
      <c r="A264" s="211"/>
      <c r="B264" s="172"/>
      <c r="C264" s="186" t="s">
        <v>198</v>
      </c>
      <c r="D264" s="160">
        <v>0</v>
      </c>
      <c r="E264" s="160">
        <v>0</v>
      </c>
      <c r="F264" s="160">
        <v>0</v>
      </c>
      <c r="G264" s="160">
        <v>0</v>
      </c>
      <c r="H264" s="160">
        <v>0</v>
      </c>
      <c r="I264" s="160">
        <v>0</v>
      </c>
      <c r="J264" s="160">
        <v>0</v>
      </c>
      <c r="K264" s="160">
        <v>0</v>
      </c>
    </row>
    <row r="265" spans="1:11" ht="30" customHeight="1" x14ac:dyDescent="0.25">
      <c r="A265" s="211"/>
      <c r="B265" s="172"/>
      <c r="C265" s="185" t="s">
        <v>21</v>
      </c>
      <c r="D265" s="160">
        <v>0</v>
      </c>
      <c r="E265" s="160">
        <v>0</v>
      </c>
      <c r="F265" s="160">
        <v>0</v>
      </c>
      <c r="G265" s="160">
        <v>0</v>
      </c>
      <c r="H265" s="160">
        <v>0</v>
      </c>
      <c r="I265" s="160">
        <v>0</v>
      </c>
      <c r="J265" s="160">
        <v>0</v>
      </c>
      <c r="K265" s="160">
        <v>0</v>
      </c>
    </row>
    <row r="266" spans="1:11" ht="30" customHeight="1" x14ac:dyDescent="0.25">
      <c r="A266" s="211"/>
      <c r="B266" s="174"/>
      <c r="C266" s="185" t="s">
        <v>22</v>
      </c>
      <c r="D266" s="160">
        <v>0</v>
      </c>
      <c r="E266" s="160">
        <v>0</v>
      </c>
      <c r="F266" s="160">
        <v>0</v>
      </c>
      <c r="G266" s="160">
        <v>0</v>
      </c>
      <c r="H266" s="160">
        <v>0</v>
      </c>
      <c r="I266" s="160">
        <v>0</v>
      </c>
      <c r="J266" s="160">
        <v>0</v>
      </c>
      <c r="K266" s="160">
        <v>0</v>
      </c>
    </row>
    <row r="267" spans="1:11" ht="30" customHeight="1" x14ac:dyDescent="0.25">
      <c r="A267" s="211"/>
      <c r="B267" s="171" t="s">
        <v>26</v>
      </c>
      <c r="C267" s="185" t="s">
        <v>196</v>
      </c>
      <c r="D267" s="160">
        <f t="shared" ref="D267:K267" si="29">D268+D270+D272+D273</f>
        <v>0</v>
      </c>
      <c r="E267" s="160">
        <f t="shared" si="29"/>
        <v>0</v>
      </c>
      <c r="F267" s="160">
        <f t="shared" si="29"/>
        <v>0</v>
      </c>
      <c r="G267" s="160">
        <f t="shared" si="29"/>
        <v>0</v>
      </c>
      <c r="H267" s="160">
        <f t="shared" si="29"/>
        <v>0</v>
      </c>
      <c r="I267" s="160">
        <f t="shared" si="29"/>
        <v>0</v>
      </c>
      <c r="J267" s="160">
        <f t="shared" si="29"/>
        <v>0</v>
      </c>
      <c r="K267" s="160">
        <f t="shared" si="29"/>
        <v>0</v>
      </c>
    </row>
    <row r="268" spans="1:11" ht="30" customHeight="1" x14ac:dyDescent="0.25">
      <c r="A268" s="211"/>
      <c r="B268" s="172"/>
      <c r="C268" s="185" t="s">
        <v>19</v>
      </c>
      <c r="D268" s="160">
        <v>0</v>
      </c>
      <c r="E268" s="160">
        <v>0</v>
      </c>
      <c r="F268" s="160">
        <v>0</v>
      </c>
      <c r="G268" s="160">
        <v>0</v>
      </c>
      <c r="H268" s="160">
        <v>0</v>
      </c>
      <c r="I268" s="160">
        <v>0</v>
      </c>
      <c r="J268" s="160">
        <v>0</v>
      </c>
      <c r="K268" s="160">
        <v>0</v>
      </c>
    </row>
    <row r="269" spans="1:11" ht="30" customHeight="1" x14ac:dyDescent="0.25">
      <c r="A269" s="211"/>
      <c r="B269" s="172"/>
      <c r="C269" s="186" t="s">
        <v>197</v>
      </c>
      <c r="D269" s="160">
        <v>0</v>
      </c>
      <c r="E269" s="160">
        <v>0</v>
      </c>
      <c r="F269" s="160">
        <v>0</v>
      </c>
      <c r="G269" s="160">
        <v>0</v>
      </c>
      <c r="H269" s="160">
        <v>0</v>
      </c>
      <c r="I269" s="160">
        <v>0</v>
      </c>
      <c r="J269" s="160">
        <v>0</v>
      </c>
      <c r="K269" s="160">
        <v>0</v>
      </c>
    </row>
    <row r="270" spans="1:11" ht="30" customHeight="1" x14ac:dyDescent="0.25">
      <c r="A270" s="211"/>
      <c r="B270" s="172"/>
      <c r="C270" s="185" t="s">
        <v>34</v>
      </c>
      <c r="D270" s="160">
        <v>0</v>
      </c>
      <c r="E270" s="160">
        <v>0</v>
      </c>
      <c r="F270" s="160">
        <v>0</v>
      </c>
      <c r="G270" s="160">
        <v>0</v>
      </c>
      <c r="H270" s="160">
        <v>0</v>
      </c>
      <c r="I270" s="160">
        <v>0</v>
      </c>
      <c r="J270" s="160">
        <v>0</v>
      </c>
      <c r="K270" s="160">
        <v>0</v>
      </c>
    </row>
    <row r="271" spans="1:11" ht="30" customHeight="1" x14ac:dyDescent="0.25">
      <c r="A271" s="211"/>
      <c r="B271" s="172"/>
      <c r="C271" s="186" t="s">
        <v>198</v>
      </c>
      <c r="D271" s="160">
        <v>0</v>
      </c>
      <c r="E271" s="160">
        <v>0</v>
      </c>
      <c r="F271" s="160">
        <v>0</v>
      </c>
      <c r="G271" s="160">
        <v>0</v>
      </c>
      <c r="H271" s="160">
        <v>0</v>
      </c>
      <c r="I271" s="160">
        <v>0</v>
      </c>
      <c r="J271" s="160">
        <v>0</v>
      </c>
      <c r="K271" s="160">
        <v>0</v>
      </c>
    </row>
    <row r="272" spans="1:11" ht="30" customHeight="1" x14ac:dyDescent="0.25">
      <c r="A272" s="211"/>
      <c r="B272" s="172"/>
      <c r="C272" s="185" t="s">
        <v>21</v>
      </c>
      <c r="D272" s="160">
        <v>0</v>
      </c>
      <c r="E272" s="160">
        <v>0</v>
      </c>
      <c r="F272" s="160">
        <v>0</v>
      </c>
      <c r="G272" s="160">
        <v>0</v>
      </c>
      <c r="H272" s="160">
        <v>0</v>
      </c>
      <c r="I272" s="160">
        <v>0</v>
      </c>
      <c r="J272" s="160">
        <v>0</v>
      </c>
      <c r="K272" s="160">
        <v>0</v>
      </c>
    </row>
    <row r="273" spans="1:11" ht="30" customHeight="1" x14ac:dyDescent="0.25">
      <c r="A273" s="212"/>
      <c r="B273" s="174"/>
      <c r="C273" s="185" t="s">
        <v>22</v>
      </c>
      <c r="D273" s="160">
        <v>0</v>
      </c>
      <c r="E273" s="160">
        <v>0</v>
      </c>
      <c r="F273" s="160">
        <v>0</v>
      </c>
      <c r="G273" s="160">
        <v>0</v>
      </c>
      <c r="H273" s="160">
        <v>0</v>
      </c>
      <c r="I273" s="160">
        <v>0</v>
      </c>
      <c r="J273" s="160">
        <v>0</v>
      </c>
      <c r="K273" s="160">
        <v>0</v>
      </c>
    </row>
    <row r="274" spans="1:11" ht="30" customHeight="1" x14ac:dyDescent="0.25">
      <c r="A274" s="213" t="s">
        <v>237</v>
      </c>
      <c r="B274" s="171" t="s">
        <v>200</v>
      </c>
      <c r="C274" s="184" t="s">
        <v>196</v>
      </c>
      <c r="D274" s="180">
        <f>D275+D277+D279+D280</f>
        <v>15400</v>
      </c>
      <c r="E274" s="180">
        <f>E275+E277+E279+E280</f>
        <v>15400</v>
      </c>
      <c r="F274" s="180">
        <f>F275+F277+F279+F280</f>
        <v>15400</v>
      </c>
      <c r="G274" s="180">
        <f>G275+G277+G279+G280</f>
        <v>15400</v>
      </c>
      <c r="H274" s="180">
        <f>H275+H277+H279+H280</f>
        <v>15400</v>
      </c>
      <c r="I274" s="156">
        <f>G274/D274*100</f>
        <v>100</v>
      </c>
      <c r="J274" s="156">
        <f>G274/E274*100</f>
        <v>100</v>
      </c>
      <c r="K274" s="156">
        <f>G274/F274*100</f>
        <v>100</v>
      </c>
    </row>
    <row r="275" spans="1:11" ht="30" customHeight="1" x14ac:dyDescent="0.25">
      <c r="A275" s="214"/>
      <c r="B275" s="172"/>
      <c r="C275" s="185" t="s">
        <v>19</v>
      </c>
      <c r="D275" s="160">
        <v>15400</v>
      </c>
      <c r="E275" s="160">
        <v>15400</v>
      </c>
      <c r="F275" s="160">
        <v>15400</v>
      </c>
      <c r="G275" s="160">
        <v>15400</v>
      </c>
      <c r="H275" s="160">
        <v>15400</v>
      </c>
      <c r="I275" s="178">
        <f>G275/D275*100</f>
        <v>100</v>
      </c>
      <c r="J275" s="178">
        <f>G275/E275*100</f>
        <v>100</v>
      </c>
      <c r="K275" s="178">
        <f>G275/F275*100</f>
        <v>100</v>
      </c>
    </row>
    <row r="276" spans="1:11" ht="30" customHeight="1" x14ac:dyDescent="0.25">
      <c r="A276" s="214"/>
      <c r="B276" s="172"/>
      <c r="C276" s="186" t="s">
        <v>197</v>
      </c>
      <c r="D276" s="160">
        <v>0</v>
      </c>
      <c r="E276" s="160">
        <v>0</v>
      </c>
      <c r="F276" s="160">
        <v>0</v>
      </c>
      <c r="G276" s="160">
        <v>0</v>
      </c>
      <c r="H276" s="160">
        <v>0</v>
      </c>
      <c r="I276" s="160">
        <v>0</v>
      </c>
      <c r="J276" s="160">
        <v>0</v>
      </c>
      <c r="K276" s="160">
        <v>0</v>
      </c>
    </row>
    <row r="277" spans="1:11" ht="30" customHeight="1" x14ac:dyDescent="0.25">
      <c r="A277" s="214"/>
      <c r="B277" s="172"/>
      <c r="C277" s="185" t="s">
        <v>34</v>
      </c>
      <c r="D277" s="160">
        <v>0</v>
      </c>
      <c r="E277" s="160">
        <v>0</v>
      </c>
      <c r="F277" s="160">
        <v>0</v>
      </c>
      <c r="G277" s="160">
        <v>0</v>
      </c>
      <c r="H277" s="160">
        <v>0</v>
      </c>
      <c r="I277" s="160">
        <v>0</v>
      </c>
      <c r="J277" s="160">
        <v>0</v>
      </c>
      <c r="K277" s="160">
        <v>0</v>
      </c>
    </row>
    <row r="278" spans="1:11" ht="30" customHeight="1" x14ac:dyDescent="0.25">
      <c r="A278" s="214"/>
      <c r="B278" s="172"/>
      <c r="C278" s="186" t="s">
        <v>198</v>
      </c>
      <c r="D278" s="160">
        <v>0</v>
      </c>
      <c r="E278" s="160">
        <v>0</v>
      </c>
      <c r="F278" s="160">
        <v>0</v>
      </c>
      <c r="G278" s="160">
        <v>0</v>
      </c>
      <c r="H278" s="160">
        <v>0</v>
      </c>
      <c r="I278" s="160">
        <v>0</v>
      </c>
      <c r="J278" s="160">
        <v>0</v>
      </c>
      <c r="K278" s="160">
        <v>0</v>
      </c>
    </row>
    <row r="279" spans="1:11" ht="30" customHeight="1" x14ac:dyDescent="0.25">
      <c r="A279" s="214"/>
      <c r="B279" s="172"/>
      <c r="C279" s="185" t="s">
        <v>21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  <c r="J279" s="160">
        <v>0</v>
      </c>
      <c r="K279" s="160">
        <v>0</v>
      </c>
    </row>
    <row r="280" spans="1:11" ht="30" customHeight="1" x14ac:dyDescent="0.25">
      <c r="A280" s="214"/>
      <c r="B280" s="174"/>
      <c r="C280" s="185" t="s">
        <v>22</v>
      </c>
      <c r="D280" s="160">
        <v>0</v>
      </c>
      <c r="E280" s="160">
        <v>0</v>
      </c>
      <c r="F280" s="160">
        <v>0</v>
      </c>
      <c r="G280" s="160">
        <v>0</v>
      </c>
      <c r="H280" s="160">
        <v>0</v>
      </c>
      <c r="I280" s="160">
        <v>0</v>
      </c>
      <c r="J280" s="160">
        <v>0</v>
      </c>
      <c r="K280" s="160">
        <v>0</v>
      </c>
    </row>
    <row r="281" spans="1:11" ht="30" customHeight="1" x14ac:dyDescent="0.25">
      <c r="A281" s="214"/>
      <c r="B281" s="171" t="s">
        <v>26</v>
      </c>
      <c r="C281" s="185" t="s">
        <v>196</v>
      </c>
      <c r="D281" s="160">
        <f t="shared" ref="D281:K281" si="30">D282+D284+D286+D287</f>
        <v>0</v>
      </c>
      <c r="E281" s="160">
        <f t="shared" si="30"/>
        <v>0</v>
      </c>
      <c r="F281" s="160">
        <f t="shared" si="30"/>
        <v>0</v>
      </c>
      <c r="G281" s="160">
        <f t="shared" si="30"/>
        <v>0</v>
      </c>
      <c r="H281" s="160">
        <f t="shared" si="30"/>
        <v>0</v>
      </c>
      <c r="I281" s="160">
        <f t="shared" si="30"/>
        <v>0</v>
      </c>
      <c r="J281" s="160">
        <f t="shared" si="30"/>
        <v>0</v>
      </c>
      <c r="K281" s="160">
        <f t="shared" si="30"/>
        <v>0</v>
      </c>
    </row>
    <row r="282" spans="1:11" ht="30" customHeight="1" x14ac:dyDescent="0.25">
      <c r="A282" s="214"/>
      <c r="B282" s="172"/>
      <c r="C282" s="185" t="s">
        <v>19</v>
      </c>
      <c r="D282" s="160">
        <v>0</v>
      </c>
      <c r="E282" s="160">
        <v>0</v>
      </c>
      <c r="F282" s="160">
        <v>0</v>
      </c>
      <c r="G282" s="160">
        <v>0</v>
      </c>
      <c r="H282" s="160">
        <v>0</v>
      </c>
      <c r="I282" s="160">
        <v>0</v>
      </c>
      <c r="J282" s="160">
        <v>0</v>
      </c>
      <c r="K282" s="160">
        <v>0</v>
      </c>
    </row>
    <row r="283" spans="1:11" ht="30" customHeight="1" x14ac:dyDescent="0.25">
      <c r="A283" s="214"/>
      <c r="B283" s="172"/>
      <c r="C283" s="186" t="s">
        <v>197</v>
      </c>
      <c r="D283" s="160">
        <v>0</v>
      </c>
      <c r="E283" s="160">
        <v>0</v>
      </c>
      <c r="F283" s="160">
        <v>0</v>
      </c>
      <c r="G283" s="160">
        <v>0</v>
      </c>
      <c r="H283" s="160">
        <v>0</v>
      </c>
      <c r="I283" s="160">
        <v>0</v>
      </c>
      <c r="J283" s="160">
        <v>0</v>
      </c>
      <c r="K283" s="160">
        <v>0</v>
      </c>
    </row>
    <row r="284" spans="1:11" ht="30" customHeight="1" x14ac:dyDescent="0.25">
      <c r="A284" s="214"/>
      <c r="B284" s="172"/>
      <c r="C284" s="185" t="s">
        <v>34</v>
      </c>
      <c r="D284" s="160">
        <v>0</v>
      </c>
      <c r="E284" s="160">
        <v>0</v>
      </c>
      <c r="F284" s="160">
        <v>0</v>
      </c>
      <c r="G284" s="160">
        <v>0</v>
      </c>
      <c r="H284" s="160">
        <v>0</v>
      </c>
      <c r="I284" s="160">
        <v>0</v>
      </c>
      <c r="J284" s="160">
        <v>0</v>
      </c>
      <c r="K284" s="160">
        <v>0</v>
      </c>
    </row>
    <row r="285" spans="1:11" ht="30" customHeight="1" x14ac:dyDescent="0.25">
      <c r="A285" s="214"/>
      <c r="B285" s="172"/>
      <c r="C285" s="186" t="s">
        <v>198</v>
      </c>
      <c r="D285" s="160">
        <v>0</v>
      </c>
      <c r="E285" s="160">
        <v>0</v>
      </c>
      <c r="F285" s="160">
        <v>0</v>
      </c>
      <c r="G285" s="160">
        <v>0</v>
      </c>
      <c r="H285" s="160">
        <v>0</v>
      </c>
      <c r="I285" s="160">
        <v>0</v>
      </c>
      <c r="J285" s="160">
        <v>0</v>
      </c>
      <c r="K285" s="160">
        <v>0</v>
      </c>
    </row>
    <row r="286" spans="1:11" ht="30" customHeight="1" x14ac:dyDescent="0.25">
      <c r="A286" s="214"/>
      <c r="B286" s="172"/>
      <c r="C286" s="185" t="s">
        <v>21</v>
      </c>
      <c r="D286" s="160">
        <v>0</v>
      </c>
      <c r="E286" s="160">
        <v>0</v>
      </c>
      <c r="F286" s="160">
        <v>0</v>
      </c>
      <c r="G286" s="160">
        <v>0</v>
      </c>
      <c r="H286" s="160">
        <v>0</v>
      </c>
      <c r="I286" s="160">
        <v>0</v>
      </c>
      <c r="J286" s="160">
        <v>0</v>
      </c>
      <c r="K286" s="160">
        <v>0</v>
      </c>
    </row>
    <row r="287" spans="1:11" ht="30" customHeight="1" x14ac:dyDescent="0.25">
      <c r="A287" s="215"/>
      <c r="B287" s="174"/>
      <c r="C287" s="185" t="s">
        <v>22</v>
      </c>
      <c r="D287" s="160">
        <v>0</v>
      </c>
      <c r="E287" s="160">
        <v>0</v>
      </c>
      <c r="F287" s="160">
        <v>0</v>
      </c>
      <c r="G287" s="160">
        <v>0</v>
      </c>
      <c r="H287" s="160">
        <v>0</v>
      </c>
      <c r="I287" s="160">
        <v>0</v>
      </c>
      <c r="J287" s="160">
        <v>0</v>
      </c>
      <c r="K287" s="160">
        <v>0</v>
      </c>
    </row>
    <row r="288" spans="1:11" ht="30" customHeight="1" x14ac:dyDescent="0.25">
      <c r="A288" s="216" t="s">
        <v>238</v>
      </c>
      <c r="B288" s="175" t="s">
        <v>231</v>
      </c>
      <c r="C288" s="184" t="s">
        <v>196</v>
      </c>
      <c r="D288" s="180">
        <f>D289+D291+D293+D294</f>
        <v>6561.3</v>
      </c>
      <c r="E288" s="180">
        <f>E289+E291+E293+E294</f>
        <v>6561.3</v>
      </c>
      <c r="F288" s="180">
        <f>F289+F291+F293+F294</f>
        <v>6561.3</v>
      </c>
      <c r="G288" s="180">
        <f>G289+G291+G293+G294</f>
        <v>6561.3</v>
      </c>
      <c r="H288" s="180">
        <f>H289+H291+H293+H294</f>
        <v>6561.3</v>
      </c>
      <c r="I288" s="156">
        <f>G288/D288*100</f>
        <v>100</v>
      </c>
      <c r="J288" s="156">
        <f>G288/E288*100</f>
        <v>100</v>
      </c>
      <c r="K288" s="156">
        <f>G288/F288*100</f>
        <v>100</v>
      </c>
    </row>
    <row r="289" spans="1:11" ht="30" customHeight="1" x14ac:dyDescent="0.25">
      <c r="A289" s="217"/>
      <c r="B289" s="176"/>
      <c r="C289" s="185" t="s">
        <v>19</v>
      </c>
      <c r="D289" s="160">
        <v>6561.3</v>
      </c>
      <c r="E289" s="160">
        <v>6561.3</v>
      </c>
      <c r="F289" s="160">
        <v>6561.3</v>
      </c>
      <c r="G289" s="160">
        <v>6561.3</v>
      </c>
      <c r="H289" s="160">
        <v>6561.3</v>
      </c>
      <c r="I289" s="178">
        <f>G289/D289*100</f>
        <v>100</v>
      </c>
      <c r="J289" s="178">
        <f>G289/E289*100</f>
        <v>100</v>
      </c>
      <c r="K289" s="178">
        <f>G289/F289*100</f>
        <v>100</v>
      </c>
    </row>
    <row r="290" spans="1:11" ht="30" customHeight="1" x14ac:dyDescent="0.25">
      <c r="A290" s="217"/>
      <c r="B290" s="176"/>
      <c r="C290" s="186" t="s">
        <v>197</v>
      </c>
      <c r="D290" s="160">
        <v>0</v>
      </c>
      <c r="E290" s="160">
        <v>0</v>
      </c>
      <c r="F290" s="160">
        <v>0</v>
      </c>
      <c r="G290" s="160">
        <v>0</v>
      </c>
      <c r="H290" s="160">
        <v>0</v>
      </c>
      <c r="I290" s="160">
        <v>0</v>
      </c>
      <c r="J290" s="160">
        <v>0</v>
      </c>
      <c r="K290" s="160">
        <v>0</v>
      </c>
    </row>
    <row r="291" spans="1:11" ht="30" customHeight="1" x14ac:dyDescent="0.25">
      <c r="A291" s="217"/>
      <c r="B291" s="176"/>
      <c r="C291" s="185" t="s">
        <v>34</v>
      </c>
      <c r="D291" s="160">
        <v>0</v>
      </c>
      <c r="E291" s="160">
        <v>0</v>
      </c>
      <c r="F291" s="160">
        <v>0</v>
      </c>
      <c r="G291" s="160">
        <v>0</v>
      </c>
      <c r="H291" s="160">
        <v>0</v>
      </c>
      <c r="I291" s="160">
        <v>0</v>
      </c>
      <c r="J291" s="160">
        <v>0</v>
      </c>
      <c r="K291" s="160">
        <v>0</v>
      </c>
    </row>
    <row r="292" spans="1:11" ht="30" customHeight="1" x14ac:dyDescent="0.25">
      <c r="A292" s="217"/>
      <c r="B292" s="176"/>
      <c r="C292" s="186" t="s">
        <v>198</v>
      </c>
      <c r="D292" s="160">
        <v>0</v>
      </c>
      <c r="E292" s="160">
        <v>0</v>
      </c>
      <c r="F292" s="160">
        <v>0</v>
      </c>
      <c r="G292" s="160">
        <v>0</v>
      </c>
      <c r="H292" s="160">
        <v>0</v>
      </c>
      <c r="I292" s="160">
        <v>0</v>
      </c>
      <c r="J292" s="160">
        <v>0</v>
      </c>
      <c r="K292" s="160">
        <v>0</v>
      </c>
    </row>
    <row r="293" spans="1:11" ht="30" customHeight="1" x14ac:dyDescent="0.25">
      <c r="A293" s="217"/>
      <c r="B293" s="176"/>
      <c r="C293" s="185" t="s">
        <v>21</v>
      </c>
      <c r="D293" s="160">
        <v>0</v>
      </c>
      <c r="E293" s="160">
        <v>0</v>
      </c>
      <c r="F293" s="160">
        <v>0</v>
      </c>
      <c r="G293" s="160">
        <v>0</v>
      </c>
      <c r="H293" s="160">
        <v>0</v>
      </c>
      <c r="I293" s="160">
        <v>0</v>
      </c>
      <c r="J293" s="160">
        <v>0</v>
      </c>
      <c r="K293" s="160">
        <v>0</v>
      </c>
    </row>
    <row r="294" spans="1:11" ht="30" customHeight="1" x14ac:dyDescent="0.25">
      <c r="A294" s="218"/>
      <c r="B294" s="177"/>
      <c r="C294" s="185" t="s">
        <v>22</v>
      </c>
      <c r="D294" s="160">
        <v>0</v>
      </c>
      <c r="E294" s="160">
        <v>0</v>
      </c>
      <c r="F294" s="160">
        <v>0</v>
      </c>
      <c r="G294" s="160">
        <v>0</v>
      </c>
      <c r="H294" s="160">
        <v>0</v>
      </c>
      <c r="I294" s="160">
        <v>0</v>
      </c>
      <c r="J294" s="160">
        <v>0</v>
      </c>
      <c r="K294" s="160">
        <v>0</v>
      </c>
    </row>
    <row r="295" spans="1:11" ht="30" customHeight="1" x14ac:dyDescent="0.25">
      <c r="A295" s="216" t="s">
        <v>239</v>
      </c>
      <c r="B295" s="175" t="s">
        <v>231</v>
      </c>
      <c r="C295" s="184" t="s">
        <v>196</v>
      </c>
      <c r="D295" s="180">
        <f>D296+D298+D300+D301</f>
        <v>3004.7</v>
      </c>
      <c r="E295" s="180">
        <f>E296+E298+E300+E301</f>
        <v>3004.7</v>
      </c>
      <c r="F295" s="180">
        <f>F296+F298+F300+F301</f>
        <v>3004.7</v>
      </c>
      <c r="G295" s="180">
        <f>G296+G298+G300+G301</f>
        <v>3004.7</v>
      </c>
      <c r="H295" s="180">
        <f>H296+H298+H300+H301</f>
        <v>3004.7</v>
      </c>
      <c r="I295" s="156">
        <f>G295/D295*100</f>
        <v>100</v>
      </c>
      <c r="J295" s="156">
        <f>G295/E295*100</f>
        <v>100</v>
      </c>
      <c r="K295" s="156">
        <f>G295/F295*100</f>
        <v>100</v>
      </c>
    </row>
    <row r="296" spans="1:11" ht="30" customHeight="1" x14ac:dyDescent="0.25">
      <c r="A296" s="217"/>
      <c r="B296" s="176"/>
      <c r="C296" s="185" t="s">
        <v>19</v>
      </c>
      <c r="D296" s="160">
        <v>3004.7</v>
      </c>
      <c r="E296" s="160">
        <v>3004.7</v>
      </c>
      <c r="F296" s="160">
        <v>3004.7</v>
      </c>
      <c r="G296" s="160">
        <v>3004.7</v>
      </c>
      <c r="H296" s="160">
        <v>3004.7</v>
      </c>
      <c r="I296" s="178">
        <f>G296/D296*100</f>
        <v>100</v>
      </c>
      <c r="J296" s="178">
        <f>G296/E296*100</f>
        <v>100</v>
      </c>
      <c r="K296" s="178">
        <f>G296/F296*100</f>
        <v>100</v>
      </c>
    </row>
    <row r="297" spans="1:11" ht="30" customHeight="1" x14ac:dyDescent="0.25">
      <c r="A297" s="217"/>
      <c r="B297" s="176"/>
      <c r="C297" s="186" t="s">
        <v>197</v>
      </c>
      <c r="D297" s="160">
        <v>0</v>
      </c>
      <c r="E297" s="160">
        <v>0</v>
      </c>
      <c r="F297" s="160">
        <v>0</v>
      </c>
      <c r="G297" s="160">
        <v>0</v>
      </c>
      <c r="H297" s="160">
        <v>0</v>
      </c>
      <c r="I297" s="160">
        <v>0</v>
      </c>
      <c r="J297" s="160">
        <v>0</v>
      </c>
      <c r="K297" s="160">
        <v>0</v>
      </c>
    </row>
    <row r="298" spans="1:11" ht="30" customHeight="1" x14ac:dyDescent="0.25">
      <c r="A298" s="217"/>
      <c r="B298" s="176"/>
      <c r="C298" s="185" t="s">
        <v>34</v>
      </c>
      <c r="D298" s="160">
        <v>0</v>
      </c>
      <c r="E298" s="160">
        <v>0</v>
      </c>
      <c r="F298" s="160">
        <v>0</v>
      </c>
      <c r="G298" s="160">
        <v>0</v>
      </c>
      <c r="H298" s="160">
        <v>0</v>
      </c>
      <c r="I298" s="160">
        <v>0</v>
      </c>
      <c r="J298" s="160">
        <v>0</v>
      </c>
      <c r="K298" s="160">
        <v>0</v>
      </c>
    </row>
    <row r="299" spans="1:11" ht="30" customHeight="1" x14ac:dyDescent="0.25">
      <c r="A299" s="217"/>
      <c r="B299" s="176"/>
      <c r="C299" s="186" t="s">
        <v>198</v>
      </c>
      <c r="D299" s="160">
        <v>0</v>
      </c>
      <c r="E299" s="160">
        <v>0</v>
      </c>
      <c r="F299" s="160">
        <v>0</v>
      </c>
      <c r="G299" s="160">
        <v>0</v>
      </c>
      <c r="H299" s="160">
        <v>0</v>
      </c>
      <c r="I299" s="160">
        <v>0</v>
      </c>
      <c r="J299" s="160">
        <v>0</v>
      </c>
      <c r="K299" s="160">
        <v>0</v>
      </c>
    </row>
    <row r="300" spans="1:11" ht="30" customHeight="1" x14ac:dyDescent="0.25">
      <c r="A300" s="217"/>
      <c r="B300" s="176"/>
      <c r="C300" s="185" t="s">
        <v>21</v>
      </c>
      <c r="D300" s="160">
        <v>0</v>
      </c>
      <c r="E300" s="160">
        <v>0</v>
      </c>
      <c r="F300" s="160">
        <v>0</v>
      </c>
      <c r="G300" s="160">
        <v>0</v>
      </c>
      <c r="H300" s="160">
        <v>0</v>
      </c>
      <c r="I300" s="160">
        <v>0</v>
      </c>
      <c r="J300" s="160">
        <v>0</v>
      </c>
      <c r="K300" s="160">
        <v>0</v>
      </c>
    </row>
    <row r="301" spans="1:11" ht="30" customHeight="1" x14ac:dyDescent="0.25">
      <c r="A301" s="218"/>
      <c r="B301" s="177"/>
      <c r="C301" s="185" t="s">
        <v>22</v>
      </c>
      <c r="D301" s="160">
        <v>0</v>
      </c>
      <c r="E301" s="160">
        <v>0</v>
      </c>
      <c r="F301" s="160">
        <v>0</v>
      </c>
      <c r="G301" s="160">
        <v>0</v>
      </c>
      <c r="H301" s="160">
        <v>0</v>
      </c>
      <c r="I301" s="160">
        <v>0</v>
      </c>
      <c r="J301" s="160">
        <v>0</v>
      </c>
      <c r="K301" s="160">
        <v>0</v>
      </c>
    </row>
    <row r="302" spans="1:11" ht="30" customHeight="1" x14ac:dyDescent="0.25">
      <c r="A302" s="205" t="s">
        <v>240</v>
      </c>
      <c r="B302" s="171" t="s">
        <v>231</v>
      </c>
      <c r="C302" s="184" t="s">
        <v>196</v>
      </c>
      <c r="D302" s="180">
        <f>D303+D305+D307+D308</f>
        <v>100</v>
      </c>
      <c r="E302" s="180">
        <f>E303+E305+E307+E308</f>
        <v>100</v>
      </c>
      <c r="F302" s="180">
        <f>F303+F305+F307+F308</f>
        <v>100</v>
      </c>
      <c r="G302" s="180">
        <f>G303+G305+G307+G308</f>
        <v>100</v>
      </c>
      <c r="H302" s="180">
        <f>H303+H305+H307+H308</f>
        <v>100</v>
      </c>
      <c r="I302" s="156">
        <f>G302/D302*100</f>
        <v>100</v>
      </c>
      <c r="J302" s="156">
        <f>G302/E302*100</f>
        <v>100</v>
      </c>
      <c r="K302" s="156">
        <f>G302/F302*100</f>
        <v>100</v>
      </c>
    </row>
    <row r="303" spans="1:11" ht="30" customHeight="1" x14ac:dyDescent="0.25">
      <c r="A303" s="208"/>
      <c r="B303" s="172"/>
      <c r="C303" s="185" t="s">
        <v>19</v>
      </c>
      <c r="D303" s="160">
        <f t="shared" ref="D303:K305" si="31">D317+D324</f>
        <v>100</v>
      </c>
      <c r="E303" s="160">
        <f t="shared" si="31"/>
        <v>100</v>
      </c>
      <c r="F303" s="160">
        <f t="shared" si="31"/>
        <v>100</v>
      </c>
      <c r="G303" s="160">
        <f t="shared" si="31"/>
        <v>100</v>
      </c>
      <c r="H303" s="160">
        <f t="shared" si="31"/>
        <v>100</v>
      </c>
      <c r="I303" s="178">
        <f>G303/D303*100</f>
        <v>100</v>
      </c>
      <c r="J303" s="178">
        <f>G303/E303*100</f>
        <v>100</v>
      </c>
      <c r="K303" s="178">
        <f>G303/F303*100</f>
        <v>100</v>
      </c>
    </row>
    <row r="304" spans="1:11" ht="30" customHeight="1" x14ac:dyDescent="0.25">
      <c r="A304" s="208"/>
      <c r="B304" s="172"/>
      <c r="C304" s="186" t="s">
        <v>197</v>
      </c>
      <c r="D304" s="160">
        <f t="shared" si="31"/>
        <v>0</v>
      </c>
      <c r="E304" s="160">
        <f t="shared" si="31"/>
        <v>0</v>
      </c>
      <c r="F304" s="160">
        <f t="shared" si="31"/>
        <v>0</v>
      </c>
      <c r="G304" s="160">
        <v>0</v>
      </c>
      <c r="H304" s="160">
        <f t="shared" si="31"/>
        <v>0</v>
      </c>
      <c r="I304" s="160">
        <f t="shared" si="31"/>
        <v>0</v>
      </c>
      <c r="J304" s="160">
        <f t="shared" si="31"/>
        <v>0</v>
      </c>
      <c r="K304" s="160">
        <f t="shared" si="31"/>
        <v>0</v>
      </c>
    </row>
    <row r="305" spans="1:11" ht="30" customHeight="1" x14ac:dyDescent="0.25">
      <c r="A305" s="208"/>
      <c r="B305" s="172"/>
      <c r="C305" s="185" t="s">
        <v>34</v>
      </c>
      <c r="D305" s="160">
        <f t="shared" si="31"/>
        <v>0</v>
      </c>
      <c r="E305" s="160">
        <f t="shared" si="31"/>
        <v>0</v>
      </c>
      <c r="F305" s="160">
        <f t="shared" si="31"/>
        <v>0</v>
      </c>
      <c r="G305" s="160">
        <v>0</v>
      </c>
      <c r="H305" s="160">
        <f t="shared" si="31"/>
        <v>0</v>
      </c>
      <c r="I305" s="160">
        <f t="shared" si="31"/>
        <v>0</v>
      </c>
      <c r="J305" s="160">
        <f t="shared" si="31"/>
        <v>0</v>
      </c>
      <c r="K305" s="160">
        <f t="shared" si="31"/>
        <v>0</v>
      </c>
    </row>
    <row r="306" spans="1:11" ht="30" customHeight="1" x14ac:dyDescent="0.25">
      <c r="A306" s="208"/>
      <c r="B306" s="172"/>
      <c r="C306" s="186" t="s">
        <v>198</v>
      </c>
      <c r="D306" s="160">
        <v>0</v>
      </c>
      <c r="E306" s="160">
        <v>0</v>
      </c>
      <c r="F306" s="160">
        <v>0</v>
      </c>
      <c r="G306" s="160">
        <v>0</v>
      </c>
      <c r="H306" s="160">
        <v>0</v>
      </c>
      <c r="I306" s="160">
        <v>0</v>
      </c>
      <c r="J306" s="160">
        <v>0</v>
      </c>
      <c r="K306" s="160">
        <v>0</v>
      </c>
    </row>
    <row r="307" spans="1:11" ht="30" customHeight="1" x14ac:dyDescent="0.25">
      <c r="A307" s="208"/>
      <c r="B307" s="172"/>
      <c r="C307" s="185" t="s">
        <v>21</v>
      </c>
      <c r="D307" s="160">
        <f t="shared" ref="D307:K308" si="32">D321+D328</f>
        <v>0</v>
      </c>
      <c r="E307" s="160">
        <f t="shared" si="32"/>
        <v>0</v>
      </c>
      <c r="F307" s="160">
        <f t="shared" si="32"/>
        <v>0</v>
      </c>
      <c r="G307" s="160">
        <v>0</v>
      </c>
      <c r="H307" s="160">
        <f t="shared" si="32"/>
        <v>0</v>
      </c>
      <c r="I307" s="160">
        <f t="shared" si="32"/>
        <v>0</v>
      </c>
      <c r="J307" s="160">
        <f t="shared" si="32"/>
        <v>0</v>
      </c>
      <c r="K307" s="160">
        <f t="shared" si="32"/>
        <v>0</v>
      </c>
    </row>
    <row r="308" spans="1:11" ht="30" customHeight="1" x14ac:dyDescent="0.25">
      <c r="A308" s="208"/>
      <c r="B308" s="174"/>
      <c r="C308" s="185" t="s">
        <v>22</v>
      </c>
      <c r="D308" s="160">
        <f t="shared" si="32"/>
        <v>0</v>
      </c>
      <c r="E308" s="160">
        <f t="shared" si="32"/>
        <v>0</v>
      </c>
      <c r="F308" s="160">
        <f t="shared" si="32"/>
        <v>0</v>
      </c>
      <c r="G308" s="160">
        <v>0</v>
      </c>
      <c r="H308" s="160">
        <f t="shared" si="32"/>
        <v>0</v>
      </c>
      <c r="I308" s="160">
        <f t="shared" si="32"/>
        <v>0</v>
      </c>
      <c r="J308" s="160">
        <f t="shared" si="32"/>
        <v>0</v>
      </c>
      <c r="K308" s="160">
        <f t="shared" si="32"/>
        <v>0</v>
      </c>
    </row>
    <row r="309" spans="1:11" ht="30" customHeight="1" x14ac:dyDescent="0.25">
      <c r="A309" s="208"/>
      <c r="B309" s="171" t="s">
        <v>26</v>
      </c>
      <c r="C309" s="185" t="s">
        <v>196</v>
      </c>
      <c r="D309" s="160">
        <f t="shared" ref="D309:K309" si="33">D310+D312+D314+D315</f>
        <v>1700</v>
      </c>
      <c r="E309" s="160">
        <f t="shared" si="33"/>
        <v>1700</v>
      </c>
      <c r="F309" s="160">
        <f t="shared" si="33"/>
        <v>1700</v>
      </c>
      <c r="G309" s="160">
        <f t="shared" si="33"/>
        <v>1700</v>
      </c>
      <c r="H309" s="160">
        <f t="shared" si="33"/>
        <v>1700</v>
      </c>
      <c r="I309" s="160">
        <f t="shared" si="33"/>
        <v>100</v>
      </c>
      <c r="J309" s="160">
        <f t="shared" si="33"/>
        <v>100</v>
      </c>
      <c r="K309" s="160">
        <f t="shared" si="33"/>
        <v>100</v>
      </c>
    </row>
    <row r="310" spans="1:11" ht="30" customHeight="1" x14ac:dyDescent="0.25">
      <c r="A310" s="208"/>
      <c r="B310" s="172"/>
      <c r="C310" s="185" t="s">
        <v>19</v>
      </c>
      <c r="D310" s="160">
        <f t="shared" ref="D310:K311" si="34">D331</f>
        <v>1700</v>
      </c>
      <c r="E310" s="160">
        <f t="shared" si="34"/>
        <v>1700</v>
      </c>
      <c r="F310" s="160">
        <f t="shared" si="34"/>
        <v>1700</v>
      </c>
      <c r="G310" s="160">
        <f t="shared" si="34"/>
        <v>1700</v>
      </c>
      <c r="H310" s="160">
        <f t="shared" si="34"/>
        <v>1700</v>
      </c>
      <c r="I310" s="160">
        <f t="shared" si="34"/>
        <v>100</v>
      </c>
      <c r="J310" s="160">
        <f t="shared" si="34"/>
        <v>100</v>
      </c>
      <c r="K310" s="160">
        <f t="shared" si="34"/>
        <v>100</v>
      </c>
    </row>
    <row r="311" spans="1:11" ht="30" customHeight="1" x14ac:dyDescent="0.25">
      <c r="A311" s="208"/>
      <c r="B311" s="172"/>
      <c r="C311" s="186" t="s">
        <v>197</v>
      </c>
      <c r="D311" s="160">
        <f t="shared" si="34"/>
        <v>0</v>
      </c>
      <c r="E311" s="160">
        <f t="shared" si="34"/>
        <v>0</v>
      </c>
      <c r="F311" s="160">
        <f t="shared" si="34"/>
        <v>0</v>
      </c>
      <c r="G311" s="160">
        <v>0</v>
      </c>
      <c r="H311" s="160">
        <f t="shared" si="34"/>
        <v>0</v>
      </c>
      <c r="I311" s="160">
        <f t="shared" si="34"/>
        <v>0</v>
      </c>
      <c r="J311" s="160">
        <f t="shared" si="34"/>
        <v>0</v>
      </c>
      <c r="K311" s="160">
        <f t="shared" si="34"/>
        <v>0</v>
      </c>
    </row>
    <row r="312" spans="1:11" ht="30" customHeight="1" x14ac:dyDescent="0.25">
      <c r="A312" s="208"/>
      <c r="B312" s="172"/>
      <c r="C312" s="185" t="s">
        <v>34</v>
      </c>
      <c r="D312" s="160">
        <f>D326+D333</f>
        <v>0</v>
      </c>
      <c r="E312" s="160">
        <f>E326+E333</f>
        <v>0</v>
      </c>
      <c r="F312" s="160">
        <f>F326+F333</f>
        <v>0</v>
      </c>
      <c r="G312" s="160">
        <v>0</v>
      </c>
      <c r="H312" s="160">
        <f>H326+H333</f>
        <v>0</v>
      </c>
      <c r="I312" s="160">
        <f>I326+I333</f>
        <v>0</v>
      </c>
      <c r="J312" s="160">
        <f>J326+J333</f>
        <v>0</v>
      </c>
      <c r="K312" s="160">
        <f>K326+K333</f>
        <v>0</v>
      </c>
    </row>
    <row r="313" spans="1:11" ht="30" customHeight="1" x14ac:dyDescent="0.25">
      <c r="A313" s="208"/>
      <c r="B313" s="172"/>
      <c r="C313" s="186" t="s">
        <v>198</v>
      </c>
      <c r="D313" s="160">
        <v>0</v>
      </c>
      <c r="E313" s="160">
        <v>0</v>
      </c>
      <c r="F313" s="160">
        <v>0</v>
      </c>
      <c r="G313" s="160">
        <v>0</v>
      </c>
      <c r="H313" s="160">
        <v>0</v>
      </c>
      <c r="I313" s="160">
        <v>0</v>
      </c>
      <c r="J313" s="160">
        <v>0</v>
      </c>
      <c r="K313" s="160">
        <v>0</v>
      </c>
    </row>
    <row r="314" spans="1:11" ht="30" customHeight="1" x14ac:dyDescent="0.25">
      <c r="A314" s="208"/>
      <c r="B314" s="172"/>
      <c r="C314" s="185" t="s">
        <v>21</v>
      </c>
      <c r="D314" s="160">
        <f t="shared" ref="D314:K315" si="35">D328+D335</f>
        <v>0</v>
      </c>
      <c r="E314" s="160">
        <f t="shared" si="35"/>
        <v>0</v>
      </c>
      <c r="F314" s="160">
        <f t="shared" si="35"/>
        <v>0</v>
      </c>
      <c r="G314" s="160">
        <v>0</v>
      </c>
      <c r="H314" s="160">
        <f t="shared" si="35"/>
        <v>0</v>
      </c>
      <c r="I314" s="160">
        <f t="shared" si="35"/>
        <v>0</v>
      </c>
      <c r="J314" s="160">
        <f t="shared" si="35"/>
        <v>0</v>
      </c>
      <c r="K314" s="160">
        <f t="shared" si="35"/>
        <v>0</v>
      </c>
    </row>
    <row r="315" spans="1:11" ht="30" customHeight="1" x14ac:dyDescent="0.25">
      <c r="A315" s="209"/>
      <c r="B315" s="174"/>
      <c r="C315" s="185" t="s">
        <v>22</v>
      </c>
      <c r="D315" s="160">
        <f t="shared" si="35"/>
        <v>0</v>
      </c>
      <c r="E315" s="160">
        <f t="shared" si="35"/>
        <v>0</v>
      </c>
      <c r="F315" s="160">
        <f t="shared" si="35"/>
        <v>0</v>
      </c>
      <c r="G315" s="160">
        <v>0</v>
      </c>
      <c r="H315" s="160">
        <f t="shared" si="35"/>
        <v>0</v>
      </c>
      <c r="I315" s="160">
        <f t="shared" si="35"/>
        <v>0</v>
      </c>
      <c r="J315" s="160">
        <f t="shared" si="35"/>
        <v>0</v>
      </c>
      <c r="K315" s="160">
        <f t="shared" si="35"/>
        <v>0</v>
      </c>
    </row>
    <row r="316" spans="1:11" ht="30" customHeight="1" x14ac:dyDescent="0.25">
      <c r="A316" s="190" t="s">
        <v>241</v>
      </c>
      <c r="B316" s="171" t="s">
        <v>200</v>
      </c>
      <c r="C316" s="185" t="s">
        <v>196</v>
      </c>
      <c r="D316" s="160">
        <f t="shared" ref="D316:K316" si="36">D317+D319+D321+D322</f>
        <v>0</v>
      </c>
      <c r="E316" s="160">
        <f t="shared" si="36"/>
        <v>0</v>
      </c>
      <c r="F316" s="160">
        <f t="shared" si="36"/>
        <v>0</v>
      </c>
      <c r="G316" s="160">
        <f t="shared" si="36"/>
        <v>0</v>
      </c>
      <c r="H316" s="160">
        <f t="shared" si="36"/>
        <v>0</v>
      </c>
      <c r="I316" s="160">
        <f t="shared" si="36"/>
        <v>0</v>
      </c>
      <c r="J316" s="160">
        <f t="shared" si="36"/>
        <v>0</v>
      </c>
      <c r="K316" s="160">
        <f t="shared" si="36"/>
        <v>0</v>
      </c>
    </row>
    <row r="317" spans="1:11" ht="30" customHeight="1" x14ac:dyDescent="0.25">
      <c r="A317" s="191"/>
      <c r="B317" s="172"/>
      <c r="C317" s="185" t="s">
        <v>19</v>
      </c>
      <c r="D317" s="160">
        <v>0</v>
      </c>
      <c r="E317" s="160">
        <v>0</v>
      </c>
      <c r="F317" s="160">
        <v>0</v>
      </c>
      <c r="G317" s="160">
        <v>0</v>
      </c>
      <c r="H317" s="160">
        <v>0</v>
      </c>
      <c r="I317" s="160">
        <v>0</v>
      </c>
      <c r="J317" s="160">
        <v>0</v>
      </c>
      <c r="K317" s="160">
        <v>0</v>
      </c>
    </row>
    <row r="318" spans="1:11" ht="30" customHeight="1" x14ac:dyDescent="0.25">
      <c r="A318" s="191"/>
      <c r="B318" s="172"/>
      <c r="C318" s="186" t="s">
        <v>197</v>
      </c>
      <c r="D318" s="160">
        <v>0</v>
      </c>
      <c r="E318" s="160">
        <v>0</v>
      </c>
      <c r="F318" s="160">
        <v>0</v>
      </c>
      <c r="G318" s="160">
        <v>0</v>
      </c>
      <c r="H318" s="160">
        <v>0</v>
      </c>
      <c r="I318" s="160">
        <v>0</v>
      </c>
      <c r="J318" s="160">
        <v>0</v>
      </c>
      <c r="K318" s="160">
        <v>0</v>
      </c>
    </row>
    <row r="319" spans="1:11" ht="30" customHeight="1" x14ac:dyDescent="0.25">
      <c r="A319" s="191"/>
      <c r="B319" s="172"/>
      <c r="C319" s="185" t="s">
        <v>34</v>
      </c>
      <c r="D319" s="160">
        <v>0</v>
      </c>
      <c r="E319" s="160">
        <v>0</v>
      </c>
      <c r="F319" s="160">
        <v>0</v>
      </c>
      <c r="G319" s="160">
        <v>0</v>
      </c>
      <c r="H319" s="160">
        <v>0</v>
      </c>
      <c r="I319" s="160">
        <v>0</v>
      </c>
      <c r="J319" s="160">
        <v>0</v>
      </c>
      <c r="K319" s="160">
        <v>0</v>
      </c>
    </row>
    <row r="320" spans="1:11" ht="30" customHeight="1" x14ac:dyDescent="0.25">
      <c r="A320" s="191"/>
      <c r="B320" s="172"/>
      <c r="C320" s="186" t="s">
        <v>198</v>
      </c>
      <c r="D320" s="160">
        <v>0</v>
      </c>
      <c r="E320" s="160">
        <v>0</v>
      </c>
      <c r="F320" s="160">
        <v>0</v>
      </c>
      <c r="G320" s="160">
        <v>0</v>
      </c>
      <c r="H320" s="160">
        <v>0</v>
      </c>
      <c r="I320" s="160">
        <v>0</v>
      </c>
      <c r="J320" s="160">
        <v>0</v>
      </c>
      <c r="K320" s="160">
        <v>0</v>
      </c>
    </row>
    <row r="321" spans="1:11" ht="30" customHeight="1" x14ac:dyDescent="0.25">
      <c r="A321" s="191"/>
      <c r="B321" s="172"/>
      <c r="C321" s="185" t="s">
        <v>21</v>
      </c>
      <c r="D321" s="160">
        <v>0</v>
      </c>
      <c r="E321" s="160">
        <v>0</v>
      </c>
      <c r="F321" s="160">
        <v>0</v>
      </c>
      <c r="G321" s="160">
        <v>0</v>
      </c>
      <c r="H321" s="160">
        <v>0</v>
      </c>
      <c r="I321" s="160">
        <v>0</v>
      </c>
      <c r="J321" s="160">
        <v>0</v>
      </c>
      <c r="K321" s="160">
        <v>0</v>
      </c>
    </row>
    <row r="322" spans="1:11" ht="30" customHeight="1" x14ac:dyDescent="0.25">
      <c r="A322" s="192"/>
      <c r="B322" s="174"/>
      <c r="C322" s="185" t="s">
        <v>22</v>
      </c>
      <c r="D322" s="160">
        <v>0</v>
      </c>
      <c r="E322" s="160">
        <v>0</v>
      </c>
      <c r="F322" s="160">
        <v>0</v>
      </c>
      <c r="G322" s="160">
        <v>0</v>
      </c>
      <c r="H322" s="160">
        <v>0</v>
      </c>
      <c r="I322" s="160">
        <v>0</v>
      </c>
      <c r="J322" s="160">
        <v>0</v>
      </c>
      <c r="K322" s="160">
        <v>0</v>
      </c>
    </row>
    <row r="323" spans="1:11" ht="30" customHeight="1" x14ac:dyDescent="0.25">
      <c r="A323" s="219" t="s">
        <v>242</v>
      </c>
      <c r="B323" s="171" t="s">
        <v>200</v>
      </c>
      <c r="C323" s="184" t="s">
        <v>196</v>
      </c>
      <c r="D323" s="180">
        <f>D324+D326+D328+D329</f>
        <v>100</v>
      </c>
      <c r="E323" s="180">
        <f>E324+E326+E328+E329</f>
        <v>100</v>
      </c>
      <c r="F323" s="180">
        <f>F324+F326+F328+F329</f>
        <v>100</v>
      </c>
      <c r="G323" s="180">
        <f>G324+G326+G328+G329</f>
        <v>100</v>
      </c>
      <c r="H323" s="180">
        <f>H324+H326+H328+H329</f>
        <v>100</v>
      </c>
      <c r="I323" s="156">
        <f>G323/D323*100</f>
        <v>100</v>
      </c>
      <c r="J323" s="156">
        <f>G323/E323*100</f>
        <v>100</v>
      </c>
      <c r="K323" s="156">
        <f>G323/F323*100</f>
        <v>100</v>
      </c>
    </row>
    <row r="324" spans="1:11" ht="30" customHeight="1" x14ac:dyDescent="0.25">
      <c r="A324" s="220"/>
      <c r="B324" s="172"/>
      <c r="C324" s="185" t="s">
        <v>19</v>
      </c>
      <c r="D324" s="160">
        <v>100</v>
      </c>
      <c r="E324" s="160">
        <v>100</v>
      </c>
      <c r="F324" s="160">
        <v>100</v>
      </c>
      <c r="G324" s="160">
        <v>100</v>
      </c>
      <c r="H324" s="160">
        <v>100</v>
      </c>
      <c r="I324" s="178">
        <f>G324/D324*100</f>
        <v>100</v>
      </c>
      <c r="J324" s="178">
        <f>G324/E324*100</f>
        <v>100</v>
      </c>
      <c r="K324" s="178">
        <f>G324/F324*100</f>
        <v>100</v>
      </c>
    </row>
    <row r="325" spans="1:11" ht="30" customHeight="1" x14ac:dyDescent="0.25">
      <c r="A325" s="220"/>
      <c r="B325" s="172"/>
      <c r="C325" s="186" t="s">
        <v>197</v>
      </c>
      <c r="D325" s="160">
        <v>0</v>
      </c>
      <c r="E325" s="160">
        <v>0</v>
      </c>
      <c r="F325" s="160">
        <v>0</v>
      </c>
      <c r="G325" s="160">
        <v>0</v>
      </c>
      <c r="H325" s="160">
        <v>0</v>
      </c>
      <c r="I325" s="160">
        <v>0</v>
      </c>
      <c r="J325" s="160">
        <v>0</v>
      </c>
      <c r="K325" s="160">
        <v>0</v>
      </c>
    </row>
    <row r="326" spans="1:11" ht="30" customHeight="1" x14ac:dyDescent="0.25">
      <c r="A326" s="220"/>
      <c r="B326" s="172"/>
      <c r="C326" s="185" t="s">
        <v>34</v>
      </c>
      <c r="D326" s="160">
        <v>0</v>
      </c>
      <c r="E326" s="160">
        <v>0</v>
      </c>
      <c r="F326" s="160">
        <v>0</v>
      </c>
      <c r="G326" s="160">
        <v>0</v>
      </c>
      <c r="H326" s="160">
        <v>0</v>
      </c>
      <c r="I326" s="160">
        <v>0</v>
      </c>
      <c r="J326" s="160">
        <v>0</v>
      </c>
      <c r="K326" s="160">
        <v>0</v>
      </c>
    </row>
    <row r="327" spans="1:11" ht="30" customHeight="1" x14ac:dyDescent="0.25">
      <c r="A327" s="220"/>
      <c r="B327" s="172"/>
      <c r="C327" s="186" t="s">
        <v>198</v>
      </c>
      <c r="D327" s="160">
        <v>0</v>
      </c>
      <c r="E327" s="160">
        <v>0</v>
      </c>
      <c r="F327" s="160">
        <v>0</v>
      </c>
      <c r="G327" s="160">
        <v>0</v>
      </c>
      <c r="H327" s="160">
        <v>0</v>
      </c>
      <c r="I327" s="160">
        <v>0</v>
      </c>
      <c r="J327" s="160">
        <v>0</v>
      </c>
      <c r="K327" s="160">
        <v>0</v>
      </c>
    </row>
    <row r="328" spans="1:11" ht="30" customHeight="1" x14ac:dyDescent="0.25">
      <c r="A328" s="220"/>
      <c r="B328" s="172"/>
      <c r="C328" s="185" t="s">
        <v>21</v>
      </c>
      <c r="D328" s="160">
        <v>0</v>
      </c>
      <c r="E328" s="160">
        <v>0</v>
      </c>
      <c r="F328" s="160">
        <v>0</v>
      </c>
      <c r="G328" s="160">
        <v>0</v>
      </c>
      <c r="H328" s="160">
        <v>0</v>
      </c>
      <c r="I328" s="160">
        <v>0</v>
      </c>
      <c r="J328" s="160">
        <v>0</v>
      </c>
      <c r="K328" s="160">
        <v>0</v>
      </c>
    </row>
    <row r="329" spans="1:11" ht="30" customHeight="1" x14ac:dyDescent="0.25">
      <c r="A329" s="220"/>
      <c r="B329" s="174"/>
      <c r="C329" s="185" t="s">
        <v>22</v>
      </c>
      <c r="D329" s="160">
        <v>0</v>
      </c>
      <c r="E329" s="160">
        <v>0</v>
      </c>
      <c r="F329" s="160">
        <v>0</v>
      </c>
      <c r="G329" s="160">
        <v>0</v>
      </c>
      <c r="H329" s="160">
        <v>0</v>
      </c>
      <c r="I329" s="160">
        <v>0</v>
      </c>
      <c r="J329" s="160">
        <v>0</v>
      </c>
      <c r="K329" s="160">
        <v>0</v>
      </c>
    </row>
    <row r="330" spans="1:11" ht="30" customHeight="1" x14ac:dyDescent="0.25">
      <c r="A330" s="220"/>
      <c r="B330" s="171" t="s">
        <v>26</v>
      </c>
      <c r="C330" s="185" t="s">
        <v>196</v>
      </c>
      <c r="D330" s="160">
        <f t="shared" ref="D330:K330" si="37">D331+D333+D335+D336</f>
        <v>1700</v>
      </c>
      <c r="E330" s="160">
        <f t="shared" si="37"/>
        <v>1700</v>
      </c>
      <c r="F330" s="160">
        <f t="shared" si="37"/>
        <v>1700</v>
      </c>
      <c r="G330" s="160">
        <f t="shared" si="37"/>
        <v>1700</v>
      </c>
      <c r="H330" s="160">
        <f t="shared" si="37"/>
        <v>1700</v>
      </c>
      <c r="I330" s="160">
        <f t="shared" si="37"/>
        <v>100</v>
      </c>
      <c r="J330" s="160">
        <f t="shared" si="37"/>
        <v>100</v>
      </c>
      <c r="K330" s="160">
        <f t="shared" si="37"/>
        <v>100</v>
      </c>
    </row>
    <row r="331" spans="1:11" ht="30" customHeight="1" x14ac:dyDescent="0.25">
      <c r="A331" s="220"/>
      <c r="B331" s="172"/>
      <c r="C331" s="185" t="s">
        <v>19</v>
      </c>
      <c r="D331" s="160">
        <v>1700</v>
      </c>
      <c r="E331" s="160">
        <v>1700</v>
      </c>
      <c r="F331" s="160">
        <v>1700</v>
      </c>
      <c r="G331" s="160">
        <v>1700</v>
      </c>
      <c r="H331" s="160">
        <v>1700</v>
      </c>
      <c r="I331" s="160">
        <f>G331/D331*100</f>
        <v>100</v>
      </c>
      <c r="J331" s="160">
        <f>G331/E331*100</f>
        <v>100</v>
      </c>
      <c r="K331" s="160">
        <f>G331/F331*100</f>
        <v>100</v>
      </c>
    </row>
    <row r="332" spans="1:11" ht="30" customHeight="1" x14ac:dyDescent="0.25">
      <c r="A332" s="220"/>
      <c r="B332" s="172"/>
      <c r="C332" s="186" t="s">
        <v>197</v>
      </c>
      <c r="D332" s="160">
        <v>0</v>
      </c>
      <c r="E332" s="160">
        <v>0</v>
      </c>
      <c r="F332" s="160">
        <v>0</v>
      </c>
      <c r="G332" s="160">
        <v>0</v>
      </c>
      <c r="H332" s="160">
        <v>0</v>
      </c>
      <c r="I332" s="160">
        <v>0</v>
      </c>
      <c r="J332" s="160">
        <v>0</v>
      </c>
      <c r="K332" s="160">
        <v>0</v>
      </c>
    </row>
    <row r="333" spans="1:11" ht="30" customHeight="1" x14ac:dyDescent="0.25">
      <c r="A333" s="220"/>
      <c r="B333" s="172"/>
      <c r="C333" s="185" t="s">
        <v>34</v>
      </c>
      <c r="D333" s="160">
        <v>0</v>
      </c>
      <c r="E333" s="160">
        <v>0</v>
      </c>
      <c r="F333" s="160">
        <v>0</v>
      </c>
      <c r="G333" s="160">
        <v>0</v>
      </c>
      <c r="H333" s="160">
        <v>0</v>
      </c>
      <c r="I333" s="160">
        <v>0</v>
      </c>
      <c r="J333" s="160">
        <v>0</v>
      </c>
      <c r="K333" s="160">
        <v>0</v>
      </c>
    </row>
    <row r="334" spans="1:11" ht="30" customHeight="1" x14ac:dyDescent="0.25">
      <c r="A334" s="220"/>
      <c r="B334" s="172"/>
      <c r="C334" s="186" t="s">
        <v>198</v>
      </c>
      <c r="D334" s="160">
        <v>0</v>
      </c>
      <c r="E334" s="160">
        <v>0</v>
      </c>
      <c r="F334" s="160">
        <v>0</v>
      </c>
      <c r="G334" s="160">
        <v>0</v>
      </c>
      <c r="H334" s="160">
        <v>0</v>
      </c>
      <c r="I334" s="160">
        <v>0</v>
      </c>
      <c r="J334" s="160">
        <v>0</v>
      </c>
      <c r="K334" s="160">
        <v>0</v>
      </c>
    </row>
    <row r="335" spans="1:11" ht="30" customHeight="1" x14ac:dyDescent="0.25">
      <c r="A335" s="220"/>
      <c r="B335" s="172"/>
      <c r="C335" s="185" t="s">
        <v>21</v>
      </c>
      <c r="D335" s="160">
        <v>0</v>
      </c>
      <c r="E335" s="160">
        <v>0</v>
      </c>
      <c r="F335" s="160">
        <v>0</v>
      </c>
      <c r="G335" s="160">
        <v>0</v>
      </c>
      <c r="H335" s="160">
        <v>0</v>
      </c>
      <c r="I335" s="160">
        <v>0</v>
      </c>
      <c r="J335" s="160">
        <v>0</v>
      </c>
      <c r="K335" s="160">
        <v>0</v>
      </c>
    </row>
    <row r="336" spans="1:11" ht="30" customHeight="1" x14ac:dyDescent="0.25">
      <c r="A336" s="221"/>
      <c r="B336" s="174"/>
      <c r="C336" s="185" t="s">
        <v>22</v>
      </c>
      <c r="D336" s="160">
        <v>0</v>
      </c>
      <c r="E336" s="160">
        <v>0</v>
      </c>
      <c r="F336" s="160">
        <v>0</v>
      </c>
      <c r="G336" s="160">
        <v>0</v>
      </c>
      <c r="H336" s="160">
        <v>0</v>
      </c>
      <c r="I336" s="160">
        <v>0</v>
      </c>
      <c r="J336" s="160">
        <v>0</v>
      </c>
      <c r="K336" s="160">
        <v>0</v>
      </c>
    </row>
    <row r="337" spans="1:11" ht="30" customHeight="1" x14ac:dyDescent="0.25">
      <c r="A337" s="205" t="s">
        <v>243</v>
      </c>
      <c r="B337" s="171" t="s">
        <v>244</v>
      </c>
      <c r="C337" s="184" t="s">
        <v>196</v>
      </c>
      <c r="D337" s="180">
        <f>D338+D340+D342+D343</f>
        <v>601862.6</v>
      </c>
      <c r="E337" s="180">
        <f>E338+E340+E342+E343</f>
        <v>601862.6</v>
      </c>
      <c r="F337" s="180">
        <f>F338+F340+F342+F343</f>
        <v>601862.6</v>
      </c>
      <c r="G337" s="180">
        <f>G338+G340+G342+G343</f>
        <v>601858.00000000012</v>
      </c>
      <c r="H337" s="180">
        <f>H338+H340+H342+H343</f>
        <v>601858.00000000012</v>
      </c>
      <c r="I337" s="156">
        <f>G337/D337*100</f>
        <v>99.999235705956835</v>
      </c>
      <c r="J337" s="156">
        <f>G337/E337*100</f>
        <v>99.999235705956835</v>
      </c>
      <c r="K337" s="156">
        <f>G337/F337*100</f>
        <v>99.999235705956835</v>
      </c>
    </row>
    <row r="338" spans="1:11" ht="30" customHeight="1" x14ac:dyDescent="0.25">
      <c r="A338" s="208"/>
      <c r="B338" s="172"/>
      <c r="C338" s="185" t="s">
        <v>19</v>
      </c>
      <c r="D338" s="160">
        <f t="shared" ref="D338:H343" si="38">D345+D359+D366+D373+D380</f>
        <v>601862.6</v>
      </c>
      <c r="E338" s="160">
        <f t="shared" si="38"/>
        <v>601862.6</v>
      </c>
      <c r="F338" s="160">
        <f t="shared" si="38"/>
        <v>601862.6</v>
      </c>
      <c r="G338" s="160">
        <f t="shared" si="38"/>
        <v>601858.00000000012</v>
      </c>
      <c r="H338" s="160">
        <f t="shared" si="38"/>
        <v>601858.00000000012</v>
      </c>
      <c r="I338" s="178">
        <f>G338/D338*100</f>
        <v>99.999235705956835</v>
      </c>
      <c r="J338" s="178">
        <f>G338/E338*100</f>
        <v>99.999235705956835</v>
      </c>
      <c r="K338" s="178">
        <f>G338/F338*100</f>
        <v>99.999235705956835</v>
      </c>
    </row>
    <row r="339" spans="1:11" ht="30" customHeight="1" x14ac:dyDescent="0.25">
      <c r="A339" s="208"/>
      <c r="B339" s="172"/>
      <c r="C339" s="186" t="s">
        <v>197</v>
      </c>
      <c r="D339" s="160">
        <f t="shared" si="38"/>
        <v>0</v>
      </c>
      <c r="E339" s="160">
        <f t="shared" si="38"/>
        <v>0</v>
      </c>
      <c r="F339" s="160">
        <f t="shared" si="38"/>
        <v>0</v>
      </c>
      <c r="G339" s="160">
        <f t="shared" si="38"/>
        <v>0</v>
      </c>
      <c r="H339" s="160">
        <f t="shared" si="38"/>
        <v>0</v>
      </c>
      <c r="I339" s="178">
        <v>0</v>
      </c>
      <c r="J339" s="178">
        <v>0</v>
      </c>
      <c r="K339" s="178">
        <v>0</v>
      </c>
    </row>
    <row r="340" spans="1:11" ht="30" customHeight="1" x14ac:dyDescent="0.25">
      <c r="A340" s="208"/>
      <c r="B340" s="172"/>
      <c r="C340" s="185" t="s">
        <v>34</v>
      </c>
      <c r="D340" s="160">
        <f t="shared" si="38"/>
        <v>0</v>
      </c>
      <c r="E340" s="160">
        <f t="shared" si="38"/>
        <v>0</v>
      </c>
      <c r="F340" s="160">
        <f t="shared" si="38"/>
        <v>0</v>
      </c>
      <c r="G340" s="160">
        <f t="shared" si="38"/>
        <v>0</v>
      </c>
      <c r="H340" s="160">
        <f t="shared" si="38"/>
        <v>0</v>
      </c>
      <c r="I340" s="178">
        <v>0</v>
      </c>
      <c r="J340" s="178">
        <v>0</v>
      </c>
      <c r="K340" s="178">
        <v>0</v>
      </c>
    </row>
    <row r="341" spans="1:11" ht="30" customHeight="1" x14ac:dyDescent="0.25">
      <c r="A341" s="208"/>
      <c r="B341" s="172"/>
      <c r="C341" s="186" t="s">
        <v>198</v>
      </c>
      <c r="D341" s="160">
        <f t="shared" si="38"/>
        <v>0</v>
      </c>
      <c r="E341" s="160">
        <f t="shared" si="38"/>
        <v>0</v>
      </c>
      <c r="F341" s="160">
        <f t="shared" si="38"/>
        <v>0</v>
      </c>
      <c r="G341" s="160">
        <f t="shared" si="38"/>
        <v>0</v>
      </c>
      <c r="H341" s="160">
        <f t="shared" si="38"/>
        <v>0</v>
      </c>
      <c r="I341" s="156">
        <v>0</v>
      </c>
      <c r="J341" s="156">
        <v>0</v>
      </c>
      <c r="K341" s="156">
        <v>0</v>
      </c>
    </row>
    <row r="342" spans="1:11" ht="30" customHeight="1" x14ac:dyDescent="0.25">
      <c r="A342" s="208"/>
      <c r="B342" s="172"/>
      <c r="C342" s="185" t="s">
        <v>21</v>
      </c>
      <c r="D342" s="160">
        <f t="shared" si="38"/>
        <v>0</v>
      </c>
      <c r="E342" s="160">
        <f t="shared" si="38"/>
        <v>0</v>
      </c>
      <c r="F342" s="160">
        <f t="shared" si="38"/>
        <v>0</v>
      </c>
      <c r="G342" s="160">
        <f t="shared" si="38"/>
        <v>0</v>
      </c>
      <c r="H342" s="160">
        <f t="shared" si="38"/>
        <v>0</v>
      </c>
      <c r="I342" s="160">
        <v>0</v>
      </c>
      <c r="J342" s="160">
        <v>0</v>
      </c>
      <c r="K342" s="160">
        <v>0</v>
      </c>
    </row>
    <row r="343" spans="1:11" ht="30" customHeight="1" x14ac:dyDescent="0.25">
      <c r="A343" s="208"/>
      <c r="B343" s="174"/>
      <c r="C343" s="185" t="s">
        <v>22</v>
      </c>
      <c r="D343" s="160">
        <f t="shared" si="38"/>
        <v>0</v>
      </c>
      <c r="E343" s="160">
        <f t="shared" si="38"/>
        <v>0</v>
      </c>
      <c r="F343" s="160">
        <f t="shared" si="38"/>
        <v>0</v>
      </c>
      <c r="G343" s="160">
        <f t="shared" si="38"/>
        <v>0</v>
      </c>
      <c r="H343" s="160">
        <f t="shared" si="38"/>
        <v>0</v>
      </c>
      <c r="I343" s="160">
        <v>0</v>
      </c>
      <c r="J343" s="160">
        <v>0</v>
      </c>
      <c r="K343" s="160">
        <v>0</v>
      </c>
    </row>
    <row r="344" spans="1:11" s="222" customFormat="1" ht="30" customHeight="1" x14ac:dyDescent="0.25">
      <c r="A344" s="219" t="s">
        <v>245</v>
      </c>
      <c r="B344" s="171" t="s">
        <v>208</v>
      </c>
      <c r="C344" s="184" t="s">
        <v>196</v>
      </c>
      <c r="D344" s="180">
        <f>D345+D347+D349+D350</f>
        <v>0</v>
      </c>
      <c r="E344" s="180">
        <f>E345+E347+E349+E350</f>
        <v>0</v>
      </c>
      <c r="F344" s="180">
        <f>F345+F347+F349+F350</f>
        <v>0</v>
      </c>
      <c r="G344" s="180">
        <f>G345+G347+G349+G350</f>
        <v>0</v>
      </c>
      <c r="H344" s="180">
        <f>H345+H347+H349+H350</f>
        <v>0</v>
      </c>
      <c r="I344" s="160">
        <v>0</v>
      </c>
      <c r="J344" s="160">
        <v>0</v>
      </c>
      <c r="K344" s="160">
        <v>0</v>
      </c>
    </row>
    <row r="345" spans="1:11" s="222" customFormat="1" ht="30" customHeight="1" x14ac:dyDescent="0.25">
      <c r="A345" s="220"/>
      <c r="B345" s="172"/>
      <c r="C345" s="185" t="s">
        <v>19</v>
      </c>
      <c r="D345" s="160">
        <v>0</v>
      </c>
      <c r="E345" s="160">
        <v>0</v>
      </c>
      <c r="F345" s="160">
        <v>0</v>
      </c>
      <c r="G345" s="160">
        <v>0</v>
      </c>
      <c r="H345" s="160">
        <v>0</v>
      </c>
      <c r="I345" s="160">
        <v>0</v>
      </c>
      <c r="J345" s="160">
        <v>0</v>
      </c>
      <c r="K345" s="160">
        <v>0</v>
      </c>
    </row>
    <row r="346" spans="1:11" s="222" customFormat="1" ht="30" customHeight="1" x14ac:dyDescent="0.25">
      <c r="A346" s="220"/>
      <c r="B346" s="172"/>
      <c r="C346" s="186" t="s">
        <v>197</v>
      </c>
      <c r="D346" s="160">
        <f>D345</f>
        <v>0</v>
      </c>
      <c r="E346" s="160">
        <f>E345</f>
        <v>0</v>
      </c>
      <c r="F346" s="160">
        <f>F345</f>
        <v>0</v>
      </c>
      <c r="G346" s="160">
        <f>G345</f>
        <v>0</v>
      </c>
      <c r="H346" s="160">
        <f>H345</f>
        <v>0</v>
      </c>
      <c r="I346" s="160">
        <v>0</v>
      </c>
      <c r="J346" s="160">
        <v>0</v>
      </c>
      <c r="K346" s="160">
        <v>0</v>
      </c>
    </row>
    <row r="347" spans="1:11" s="222" customFormat="1" ht="30" customHeight="1" x14ac:dyDescent="0.25">
      <c r="A347" s="220"/>
      <c r="B347" s="172"/>
      <c r="C347" s="185" t="s">
        <v>34</v>
      </c>
      <c r="D347" s="160">
        <v>0</v>
      </c>
      <c r="E347" s="160">
        <v>0</v>
      </c>
      <c r="F347" s="160">
        <v>0</v>
      </c>
      <c r="G347" s="160">
        <v>0</v>
      </c>
      <c r="H347" s="160">
        <v>0</v>
      </c>
      <c r="I347" s="160">
        <v>0</v>
      </c>
      <c r="J347" s="160">
        <v>0</v>
      </c>
      <c r="K347" s="160">
        <v>0</v>
      </c>
    </row>
    <row r="348" spans="1:11" s="222" customFormat="1" ht="30" customHeight="1" x14ac:dyDescent="0.25">
      <c r="A348" s="220"/>
      <c r="B348" s="172"/>
      <c r="C348" s="186" t="s">
        <v>198</v>
      </c>
      <c r="D348" s="160">
        <f>D347</f>
        <v>0</v>
      </c>
      <c r="E348" s="160">
        <f>E347</f>
        <v>0</v>
      </c>
      <c r="F348" s="160">
        <f>F347</f>
        <v>0</v>
      </c>
      <c r="G348" s="160">
        <f>G347</f>
        <v>0</v>
      </c>
      <c r="H348" s="160">
        <f>H347</f>
        <v>0</v>
      </c>
      <c r="I348" s="160">
        <v>0</v>
      </c>
      <c r="J348" s="160">
        <v>0</v>
      </c>
      <c r="K348" s="160">
        <v>0</v>
      </c>
    </row>
    <row r="349" spans="1:11" s="222" customFormat="1" ht="30" customHeight="1" x14ac:dyDescent="0.25">
      <c r="A349" s="220"/>
      <c r="B349" s="172"/>
      <c r="C349" s="185" t="s">
        <v>21</v>
      </c>
      <c r="D349" s="160">
        <v>0</v>
      </c>
      <c r="E349" s="160">
        <v>0</v>
      </c>
      <c r="F349" s="160">
        <v>0</v>
      </c>
      <c r="G349" s="160">
        <v>0</v>
      </c>
      <c r="H349" s="160">
        <v>0</v>
      </c>
      <c r="I349" s="160">
        <v>0</v>
      </c>
      <c r="J349" s="160">
        <v>0</v>
      </c>
      <c r="K349" s="160">
        <v>0</v>
      </c>
    </row>
    <row r="350" spans="1:11" s="222" customFormat="1" ht="30" customHeight="1" x14ac:dyDescent="0.25">
      <c r="A350" s="220"/>
      <c r="B350" s="174"/>
      <c r="C350" s="185" t="s">
        <v>22</v>
      </c>
      <c r="D350" s="160">
        <v>0</v>
      </c>
      <c r="E350" s="160">
        <v>0</v>
      </c>
      <c r="F350" s="160">
        <v>0</v>
      </c>
      <c r="G350" s="160">
        <v>0</v>
      </c>
      <c r="H350" s="160">
        <v>0</v>
      </c>
      <c r="I350" s="160">
        <v>0</v>
      </c>
      <c r="J350" s="160">
        <v>0</v>
      </c>
      <c r="K350" s="160">
        <v>0</v>
      </c>
    </row>
    <row r="351" spans="1:11" s="222" customFormat="1" ht="30" customHeight="1" x14ac:dyDescent="0.25">
      <c r="A351" s="220"/>
      <c r="B351" s="171" t="s">
        <v>26</v>
      </c>
      <c r="C351" s="185" t="s">
        <v>196</v>
      </c>
      <c r="D351" s="160">
        <f t="shared" ref="D351:K351" si="39">D352+D354+D356+D357</f>
        <v>0</v>
      </c>
      <c r="E351" s="160">
        <f t="shared" si="39"/>
        <v>0</v>
      </c>
      <c r="F351" s="160">
        <f t="shared" si="39"/>
        <v>0</v>
      </c>
      <c r="G351" s="160">
        <f t="shared" si="39"/>
        <v>0</v>
      </c>
      <c r="H351" s="160">
        <f t="shared" si="39"/>
        <v>0</v>
      </c>
      <c r="I351" s="160">
        <f t="shared" si="39"/>
        <v>0</v>
      </c>
      <c r="J351" s="160">
        <f t="shared" si="39"/>
        <v>0</v>
      </c>
      <c r="K351" s="160">
        <f t="shared" si="39"/>
        <v>0</v>
      </c>
    </row>
    <row r="352" spans="1:11" s="222" customFormat="1" ht="30" customHeight="1" x14ac:dyDescent="0.25">
      <c r="A352" s="220"/>
      <c r="B352" s="172"/>
      <c r="C352" s="185" t="s">
        <v>19</v>
      </c>
      <c r="D352" s="160">
        <v>0</v>
      </c>
      <c r="E352" s="160">
        <v>0</v>
      </c>
      <c r="F352" s="160">
        <v>0</v>
      </c>
      <c r="G352" s="160">
        <v>0</v>
      </c>
      <c r="H352" s="160">
        <v>0</v>
      </c>
      <c r="I352" s="160">
        <v>0</v>
      </c>
      <c r="J352" s="160">
        <v>0</v>
      </c>
      <c r="K352" s="160">
        <v>0</v>
      </c>
    </row>
    <row r="353" spans="1:11" s="222" customFormat="1" ht="30" customHeight="1" x14ac:dyDescent="0.25">
      <c r="A353" s="220"/>
      <c r="B353" s="172"/>
      <c r="C353" s="186" t="s">
        <v>197</v>
      </c>
      <c r="D353" s="160">
        <v>0</v>
      </c>
      <c r="E353" s="160">
        <v>0</v>
      </c>
      <c r="F353" s="160">
        <v>0</v>
      </c>
      <c r="G353" s="160">
        <v>0</v>
      </c>
      <c r="H353" s="160">
        <v>0</v>
      </c>
      <c r="I353" s="160">
        <v>0</v>
      </c>
      <c r="J353" s="160">
        <v>0</v>
      </c>
      <c r="K353" s="160">
        <v>0</v>
      </c>
    </row>
    <row r="354" spans="1:11" s="222" customFormat="1" ht="30" customHeight="1" x14ac:dyDescent="0.25">
      <c r="A354" s="220"/>
      <c r="B354" s="172"/>
      <c r="C354" s="185" t="s">
        <v>34</v>
      </c>
      <c r="D354" s="160">
        <v>0</v>
      </c>
      <c r="E354" s="160">
        <v>0</v>
      </c>
      <c r="F354" s="160">
        <v>0</v>
      </c>
      <c r="G354" s="160">
        <v>0</v>
      </c>
      <c r="H354" s="160">
        <v>0</v>
      </c>
      <c r="I354" s="160">
        <v>0</v>
      </c>
      <c r="J354" s="160">
        <v>0</v>
      </c>
      <c r="K354" s="160">
        <v>0</v>
      </c>
    </row>
    <row r="355" spans="1:11" s="222" customFormat="1" ht="30" customHeight="1" x14ac:dyDescent="0.25">
      <c r="A355" s="220"/>
      <c r="B355" s="172"/>
      <c r="C355" s="186" t="s">
        <v>198</v>
      </c>
      <c r="D355" s="160">
        <v>0</v>
      </c>
      <c r="E355" s="160">
        <v>0</v>
      </c>
      <c r="F355" s="160">
        <v>0</v>
      </c>
      <c r="G355" s="160">
        <v>0</v>
      </c>
      <c r="H355" s="160">
        <v>0</v>
      </c>
      <c r="I355" s="160">
        <v>0</v>
      </c>
      <c r="J355" s="160">
        <v>0</v>
      </c>
      <c r="K355" s="160">
        <v>0</v>
      </c>
    </row>
    <row r="356" spans="1:11" s="222" customFormat="1" ht="30" customHeight="1" x14ac:dyDescent="0.25">
      <c r="A356" s="220"/>
      <c r="B356" s="172"/>
      <c r="C356" s="185" t="s">
        <v>21</v>
      </c>
      <c r="D356" s="160">
        <v>0</v>
      </c>
      <c r="E356" s="160">
        <v>0</v>
      </c>
      <c r="F356" s="160">
        <v>0</v>
      </c>
      <c r="G356" s="160">
        <v>0</v>
      </c>
      <c r="H356" s="160">
        <v>0</v>
      </c>
      <c r="I356" s="160">
        <v>0</v>
      </c>
      <c r="J356" s="160">
        <v>0</v>
      </c>
      <c r="K356" s="160">
        <v>0</v>
      </c>
    </row>
    <row r="357" spans="1:11" s="222" customFormat="1" ht="30" customHeight="1" x14ac:dyDescent="0.25">
      <c r="A357" s="221"/>
      <c r="B357" s="174"/>
      <c r="C357" s="185" t="s">
        <v>22</v>
      </c>
      <c r="D357" s="160">
        <v>0</v>
      </c>
      <c r="E357" s="160">
        <v>0</v>
      </c>
      <c r="F357" s="160">
        <v>0</v>
      </c>
      <c r="G357" s="160">
        <v>0</v>
      </c>
      <c r="H357" s="160">
        <v>0</v>
      </c>
      <c r="I357" s="160">
        <v>0</v>
      </c>
      <c r="J357" s="160">
        <v>0</v>
      </c>
      <c r="K357" s="160">
        <v>0</v>
      </c>
    </row>
    <row r="358" spans="1:11" ht="30" customHeight="1" x14ac:dyDescent="0.25">
      <c r="A358" s="190" t="s">
        <v>246</v>
      </c>
      <c r="B358" s="171" t="s">
        <v>247</v>
      </c>
      <c r="C358" s="184" t="s">
        <v>196</v>
      </c>
      <c r="D358" s="180">
        <f>D359+D361+D363+D364</f>
        <v>598174.19999999995</v>
      </c>
      <c r="E358" s="180">
        <f>E359+E361+E363+E364</f>
        <v>598174.19999999995</v>
      </c>
      <c r="F358" s="180">
        <f>F359+F361+F363+F364</f>
        <v>598174.19999999995</v>
      </c>
      <c r="G358" s="180">
        <f>G359+G361+G363+G364</f>
        <v>598170.9</v>
      </c>
      <c r="H358" s="180">
        <f>H359+H361+H363+H364</f>
        <v>598170.9</v>
      </c>
      <c r="I358" s="156">
        <f>G358/D358*100</f>
        <v>99.999448321241545</v>
      </c>
      <c r="J358" s="156">
        <f>G358/E358*100</f>
        <v>99.999448321241545</v>
      </c>
      <c r="K358" s="156">
        <f>G358/F358*100</f>
        <v>99.999448321241545</v>
      </c>
    </row>
    <row r="359" spans="1:11" ht="30" customHeight="1" x14ac:dyDescent="0.25">
      <c r="A359" s="191"/>
      <c r="B359" s="172"/>
      <c r="C359" s="185" t="s">
        <v>19</v>
      </c>
      <c r="D359" s="160">
        <v>598174.19999999995</v>
      </c>
      <c r="E359" s="160">
        <v>598174.19999999995</v>
      </c>
      <c r="F359" s="160">
        <v>598174.19999999995</v>
      </c>
      <c r="G359" s="160">
        <v>598170.9</v>
      </c>
      <c r="H359" s="160">
        <v>598170.9</v>
      </c>
      <c r="I359" s="178">
        <f>G359/D359*100</f>
        <v>99.999448321241545</v>
      </c>
      <c r="J359" s="178">
        <f>G359/E359*100</f>
        <v>99.999448321241545</v>
      </c>
      <c r="K359" s="178">
        <f>G359/F359*100</f>
        <v>99.999448321241545</v>
      </c>
    </row>
    <row r="360" spans="1:11" ht="30" customHeight="1" x14ac:dyDescent="0.25">
      <c r="A360" s="191"/>
      <c r="B360" s="172"/>
      <c r="C360" s="186" t="s">
        <v>197</v>
      </c>
      <c r="D360" s="160">
        <v>0</v>
      </c>
      <c r="E360" s="160">
        <v>0</v>
      </c>
      <c r="F360" s="160">
        <v>0</v>
      </c>
      <c r="G360" s="160">
        <v>0</v>
      </c>
      <c r="H360" s="160">
        <v>0</v>
      </c>
      <c r="I360" s="160">
        <v>0</v>
      </c>
      <c r="J360" s="160">
        <v>0</v>
      </c>
      <c r="K360" s="160">
        <v>0</v>
      </c>
    </row>
    <row r="361" spans="1:11" ht="30" customHeight="1" x14ac:dyDescent="0.25">
      <c r="A361" s="191"/>
      <c r="B361" s="172"/>
      <c r="C361" s="185" t="s">
        <v>34</v>
      </c>
      <c r="D361" s="160">
        <v>0</v>
      </c>
      <c r="E361" s="160">
        <v>0</v>
      </c>
      <c r="F361" s="160">
        <v>0</v>
      </c>
      <c r="G361" s="160">
        <v>0</v>
      </c>
      <c r="H361" s="160">
        <v>0</v>
      </c>
      <c r="I361" s="160">
        <v>0</v>
      </c>
      <c r="J361" s="160">
        <v>0</v>
      </c>
      <c r="K361" s="160">
        <v>0</v>
      </c>
    </row>
    <row r="362" spans="1:11" ht="30" customHeight="1" x14ac:dyDescent="0.25">
      <c r="A362" s="191"/>
      <c r="B362" s="172"/>
      <c r="C362" s="186" t="s">
        <v>198</v>
      </c>
      <c r="D362" s="160">
        <v>0</v>
      </c>
      <c r="E362" s="160">
        <v>0</v>
      </c>
      <c r="F362" s="160">
        <v>0</v>
      </c>
      <c r="G362" s="160">
        <v>0</v>
      </c>
      <c r="H362" s="160">
        <v>0</v>
      </c>
      <c r="I362" s="160">
        <v>0</v>
      </c>
      <c r="J362" s="160">
        <v>0</v>
      </c>
      <c r="K362" s="160">
        <v>0</v>
      </c>
    </row>
    <row r="363" spans="1:11" ht="30" customHeight="1" x14ac:dyDescent="0.25">
      <c r="A363" s="191"/>
      <c r="B363" s="172"/>
      <c r="C363" s="185" t="s">
        <v>21</v>
      </c>
      <c r="D363" s="160">
        <v>0</v>
      </c>
      <c r="E363" s="160">
        <v>0</v>
      </c>
      <c r="F363" s="160">
        <v>0</v>
      </c>
      <c r="G363" s="160">
        <v>0</v>
      </c>
      <c r="H363" s="160">
        <v>0</v>
      </c>
      <c r="I363" s="160">
        <v>0</v>
      </c>
      <c r="J363" s="160">
        <v>0</v>
      </c>
      <c r="K363" s="160">
        <v>0</v>
      </c>
    </row>
    <row r="364" spans="1:11" ht="30" customHeight="1" x14ac:dyDescent="0.25">
      <c r="A364" s="192"/>
      <c r="B364" s="174"/>
      <c r="C364" s="185" t="s">
        <v>22</v>
      </c>
      <c r="D364" s="160">
        <v>0</v>
      </c>
      <c r="E364" s="160">
        <v>0</v>
      </c>
      <c r="F364" s="160">
        <v>0</v>
      </c>
      <c r="G364" s="160">
        <v>0</v>
      </c>
      <c r="H364" s="160">
        <v>0</v>
      </c>
      <c r="I364" s="160">
        <v>0</v>
      </c>
      <c r="J364" s="160">
        <v>0</v>
      </c>
      <c r="K364" s="160">
        <v>0</v>
      </c>
    </row>
    <row r="365" spans="1:11" ht="30" customHeight="1" x14ac:dyDescent="0.25">
      <c r="A365" s="190" t="s">
        <v>248</v>
      </c>
      <c r="B365" s="171" t="s">
        <v>200</v>
      </c>
      <c r="C365" s="184" t="s">
        <v>196</v>
      </c>
      <c r="D365" s="180">
        <f>D366+D368+D370+D371</f>
        <v>203.6</v>
      </c>
      <c r="E365" s="180">
        <f>E366+E368+E370+E371</f>
        <v>203.6</v>
      </c>
      <c r="F365" s="180">
        <f>F366+F368+F370+F371</f>
        <v>203.6</v>
      </c>
      <c r="G365" s="180">
        <f>G366+G368+G370+G371</f>
        <v>202.3</v>
      </c>
      <c r="H365" s="180">
        <f>H366+H368+H370+H371</f>
        <v>202.3</v>
      </c>
      <c r="I365" s="156">
        <f>G365/D365*100</f>
        <v>99.361493123772121</v>
      </c>
      <c r="J365" s="156">
        <f>G365/E365*100</f>
        <v>99.361493123772121</v>
      </c>
      <c r="K365" s="156">
        <f>G365/F365*100</f>
        <v>99.361493123772121</v>
      </c>
    </row>
    <row r="366" spans="1:11" ht="30" customHeight="1" x14ac:dyDescent="0.25">
      <c r="A366" s="191"/>
      <c r="B366" s="172"/>
      <c r="C366" s="185" t="s">
        <v>19</v>
      </c>
      <c r="D366" s="160">
        <v>203.6</v>
      </c>
      <c r="E366" s="160">
        <v>203.6</v>
      </c>
      <c r="F366" s="160">
        <v>203.6</v>
      </c>
      <c r="G366" s="160">
        <v>202.3</v>
      </c>
      <c r="H366" s="160">
        <v>202.3</v>
      </c>
      <c r="I366" s="178">
        <f>G366/D366*100</f>
        <v>99.361493123772121</v>
      </c>
      <c r="J366" s="178">
        <f>G366/E366*100</f>
        <v>99.361493123772121</v>
      </c>
      <c r="K366" s="178">
        <f>G366/F366*100</f>
        <v>99.361493123772121</v>
      </c>
    </row>
    <row r="367" spans="1:11" ht="30" customHeight="1" x14ac:dyDescent="0.25">
      <c r="A367" s="191"/>
      <c r="B367" s="172"/>
      <c r="C367" s="186" t="s">
        <v>197</v>
      </c>
      <c r="D367" s="160">
        <v>0</v>
      </c>
      <c r="E367" s="160">
        <v>0</v>
      </c>
      <c r="F367" s="160">
        <v>0</v>
      </c>
      <c r="G367" s="160">
        <v>0</v>
      </c>
      <c r="H367" s="160">
        <v>0</v>
      </c>
      <c r="I367" s="160">
        <v>0</v>
      </c>
      <c r="J367" s="160">
        <v>0</v>
      </c>
      <c r="K367" s="160">
        <v>0</v>
      </c>
    </row>
    <row r="368" spans="1:11" ht="30" customHeight="1" x14ac:dyDescent="0.25">
      <c r="A368" s="191"/>
      <c r="B368" s="172"/>
      <c r="C368" s="185" t="s">
        <v>34</v>
      </c>
      <c r="D368" s="160">
        <v>0</v>
      </c>
      <c r="E368" s="160">
        <v>0</v>
      </c>
      <c r="F368" s="160">
        <v>0</v>
      </c>
      <c r="G368" s="160">
        <v>0</v>
      </c>
      <c r="H368" s="160">
        <v>0</v>
      </c>
      <c r="I368" s="160">
        <v>0</v>
      </c>
      <c r="J368" s="160">
        <v>0</v>
      </c>
      <c r="K368" s="160">
        <v>0</v>
      </c>
    </row>
    <row r="369" spans="1:11" ht="30" customHeight="1" x14ac:dyDescent="0.25">
      <c r="A369" s="191"/>
      <c r="B369" s="172"/>
      <c r="C369" s="186" t="s">
        <v>198</v>
      </c>
      <c r="D369" s="160">
        <v>0</v>
      </c>
      <c r="E369" s="160">
        <v>0</v>
      </c>
      <c r="F369" s="160">
        <v>0</v>
      </c>
      <c r="G369" s="160">
        <v>0</v>
      </c>
      <c r="H369" s="160">
        <v>0</v>
      </c>
      <c r="I369" s="160">
        <v>0</v>
      </c>
      <c r="J369" s="160">
        <v>0</v>
      </c>
      <c r="K369" s="160">
        <v>0</v>
      </c>
    </row>
    <row r="370" spans="1:11" ht="30" customHeight="1" x14ac:dyDescent="0.25">
      <c r="A370" s="191"/>
      <c r="B370" s="172"/>
      <c r="C370" s="185" t="s">
        <v>21</v>
      </c>
      <c r="D370" s="160">
        <v>0</v>
      </c>
      <c r="E370" s="160">
        <v>0</v>
      </c>
      <c r="F370" s="160">
        <v>0</v>
      </c>
      <c r="G370" s="160">
        <v>0</v>
      </c>
      <c r="H370" s="160">
        <v>0</v>
      </c>
      <c r="I370" s="160">
        <v>0</v>
      </c>
      <c r="J370" s="160">
        <v>0</v>
      </c>
      <c r="K370" s="160">
        <v>0</v>
      </c>
    </row>
    <row r="371" spans="1:11" ht="30" customHeight="1" x14ac:dyDescent="0.25">
      <c r="A371" s="192"/>
      <c r="B371" s="174"/>
      <c r="C371" s="185" t="s">
        <v>22</v>
      </c>
      <c r="D371" s="160">
        <v>0</v>
      </c>
      <c r="E371" s="160">
        <v>0</v>
      </c>
      <c r="F371" s="160">
        <v>0</v>
      </c>
      <c r="G371" s="160">
        <v>0</v>
      </c>
      <c r="H371" s="160">
        <v>0</v>
      </c>
      <c r="I371" s="160">
        <v>0</v>
      </c>
      <c r="J371" s="160">
        <v>0</v>
      </c>
      <c r="K371" s="160">
        <v>0</v>
      </c>
    </row>
    <row r="372" spans="1:11" ht="30" customHeight="1" x14ac:dyDescent="0.25">
      <c r="A372" s="190" t="s">
        <v>249</v>
      </c>
      <c r="B372" s="171" t="s">
        <v>200</v>
      </c>
      <c r="C372" s="184" t="s">
        <v>196</v>
      </c>
      <c r="D372" s="180">
        <f>D373+D375+D377+D378</f>
        <v>1984.8</v>
      </c>
      <c r="E372" s="180">
        <f>E373+E375+E377+E378</f>
        <v>1984.8</v>
      </c>
      <c r="F372" s="180">
        <f>F373+F375+F377+F378</f>
        <v>1984.8</v>
      </c>
      <c r="G372" s="180">
        <f>G373+G375+G377+G378</f>
        <v>1984.8</v>
      </c>
      <c r="H372" s="180">
        <f>H373+H375+H377+H378</f>
        <v>1984.8</v>
      </c>
      <c r="I372" s="156">
        <f>G372/D372*100</f>
        <v>100</v>
      </c>
      <c r="J372" s="156">
        <f>G372/E372*100</f>
        <v>100</v>
      </c>
      <c r="K372" s="156">
        <f>G372/F372*100</f>
        <v>100</v>
      </c>
    </row>
    <row r="373" spans="1:11" ht="30" customHeight="1" x14ac:dyDescent="0.25">
      <c r="A373" s="191"/>
      <c r="B373" s="172"/>
      <c r="C373" s="185" t="s">
        <v>19</v>
      </c>
      <c r="D373" s="160">
        <v>1984.8</v>
      </c>
      <c r="E373" s="160">
        <v>1984.8</v>
      </c>
      <c r="F373" s="160">
        <v>1984.8</v>
      </c>
      <c r="G373" s="160">
        <v>1984.8</v>
      </c>
      <c r="H373" s="160">
        <v>1984.8</v>
      </c>
      <c r="I373" s="178">
        <f>G373/D373*100</f>
        <v>100</v>
      </c>
      <c r="J373" s="178">
        <f>G373/E373*100</f>
        <v>100</v>
      </c>
      <c r="K373" s="178">
        <f>G373/F373*100</f>
        <v>100</v>
      </c>
    </row>
    <row r="374" spans="1:11" ht="30" customHeight="1" x14ac:dyDescent="0.25">
      <c r="A374" s="191"/>
      <c r="B374" s="172"/>
      <c r="C374" s="186" t="s">
        <v>197</v>
      </c>
      <c r="D374" s="160">
        <v>0</v>
      </c>
      <c r="E374" s="160">
        <v>0</v>
      </c>
      <c r="F374" s="160">
        <v>0</v>
      </c>
      <c r="G374" s="160">
        <v>0</v>
      </c>
      <c r="H374" s="160">
        <v>0</v>
      </c>
      <c r="I374" s="160">
        <v>0</v>
      </c>
      <c r="J374" s="160">
        <v>0</v>
      </c>
      <c r="K374" s="160">
        <v>0</v>
      </c>
    </row>
    <row r="375" spans="1:11" ht="30" customHeight="1" x14ac:dyDescent="0.25">
      <c r="A375" s="191"/>
      <c r="B375" s="172"/>
      <c r="C375" s="185" t="s">
        <v>34</v>
      </c>
      <c r="D375" s="160">
        <v>0</v>
      </c>
      <c r="E375" s="160">
        <v>0</v>
      </c>
      <c r="F375" s="160">
        <v>0</v>
      </c>
      <c r="G375" s="160">
        <v>0</v>
      </c>
      <c r="H375" s="160">
        <v>0</v>
      </c>
      <c r="I375" s="160">
        <v>0</v>
      </c>
      <c r="J375" s="160">
        <v>0</v>
      </c>
      <c r="K375" s="160">
        <v>0</v>
      </c>
    </row>
    <row r="376" spans="1:11" ht="30" customHeight="1" x14ac:dyDescent="0.25">
      <c r="A376" s="191"/>
      <c r="B376" s="172"/>
      <c r="C376" s="186" t="s">
        <v>198</v>
      </c>
      <c r="D376" s="160">
        <v>0</v>
      </c>
      <c r="E376" s="160">
        <v>0</v>
      </c>
      <c r="F376" s="160">
        <v>0</v>
      </c>
      <c r="G376" s="160">
        <v>0</v>
      </c>
      <c r="H376" s="160">
        <v>0</v>
      </c>
      <c r="I376" s="160">
        <v>0</v>
      </c>
      <c r="J376" s="160">
        <v>0</v>
      </c>
      <c r="K376" s="160">
        <v>0</v>
      </c>
    </row>
    <row r="377" spans="1:11" ht="30" customHeight="1" x14ac:dyDescent="0.25">
      <c r="A377" s="191"/>
      <c r="B377" s="172"/>
      <c r="C377" s="185" t="s">
        <v>21</v>
      </c>
      <c r="D377" s="160">
        <v>0</v>
      </c>
      <c r="E377" s="160">
        <v>0</v>
      </c>
      <c r="F377" s="160">
        <v>0</v>
      </c>
      <c r="G377" s="160">
        <v>0</v>
      </c>
      <c r="H377" s="160">
        <v>0</v>
      </c>
      <c r="I377" s="160">
        <v>0</v>
      </c>
      <c r="J377" s="160">
        <v>0</v>
      </c>
      <c r="K377" s="160">
        <v>0</v>
      </c>
    </row>
    <row r="378" spans="1:11" ht="30" customHeight="1" x14ac:dyDescent="0.25">
      <c r="A378" s="192"/>
      <c r="B378" s="174"/>
      <c r="C378" s="185" t="s">
        <v>22</v>
      </c>
      <c r="D378" s="160">
        <v>0</v>
      </c>
      <c r="E378" s="160">
        <v>0</v>
      </c>
      <c r="F378" s="160">
        <v>0</v>
      </c>
      <c r="G378" s="160">
        <v>0</v>
      </c>
      <c r="H378" s="160">
        <v>0</v>
      </c>
      <c r="I378" s="160">
        <v>0</v>
      </c>
      <c r="J378" s="160">
        <v>0</v>
      </c>
      <c r="K378" s="160">
        <v>0</v>
      </c>
    </row>
    <row r="379" spans="1:11" s="222" customFormat="1" ht="30" customHeight="1" x14ac:dyDescent="0.25">
      <c r="A379" s="152" t="s">
        <v>250</v>
      </c>
      <c r="B379" s="171" t="s">
        <v>208</v>
      </c>
      <c r="C379" s="184" t="s">
        <v>196</v>
      </c>
      <c r="D379" s="180">
        <f>D380+D382+D384+D385</f>
        <v>1500</v>
      </c>
      <c r="E379" s="180">
        <f>E380+E382+E384+E385</f>
        <v>1500</v>
      </c>
      <c r="F379" s="180">
        <f>F380+F382+F384+F385</f>
        <v>1500</v>
      </c>
      <c r="G379" s="180">
        <f>G380+G382+G384+G385</f>
        <v>1500</v>
      </c>
      <c r="H379" s="180">
        <f>H380+H382+H384+H385</f>
        <v>1500</v>
      </c>
      <c r="I379" s="156">
        <f>G379/D379*100</f>
        <v>100</v>
      </c>
      <c r="J379" s="156">
        <f>G379/E379*100</f>
        <v>100</v>
      </c>
      <c r="K379" s="156">
        <f>G379/F379*100</f>
        <v>100</v>
      </c>
    </row>
    <row r="380" spans="1:11" s="222" customFormat="1" ht="30" customHeight="1" x14ac:dyDescent="0.25">
      <c r="A380" s="157"/>
      <c r="B380" s="172"/>
      <c r="C380" s="185" t="s">
        <v>19</v>
      </c>
      <c r="D380" s="160">
        <v>1500</v>
      </c>
      <c r="E380" s="160">
        <v>1500</v>
      </c>
      <c r="F380" s="160">
        <v>1500</v>
      </c>
      <c r="G380" s="160">
        <v>1500</v>
      </c>
      <c r="H380" s="160">
        <v>1500</v>
      </c>
      <c r="I380" s="178">
        <f>G380/D380*100</f>
        <v>100</v>
      </c>
      <c r="J380" s="178">
        <f>G380/E380*100</f>
        <v>100</v>
      </c>
      <c r="K380" s="178">
        <f>G380/F380*100</f>
        <v>100</v>
      </c>
    </row>
    <row r="381" spans="1:11" s="222" customFormat="1" ht="30" customHeight="1" x14ac:dyDescent="0.25">
      <c r="A381" s="157"/>
      <c r="B381" s="172"/>
      <c r="C381" s="186" t="s">
        <v>197</v>
      </c>
      <c r="D381" s="160">
        <v>0</v>
      </c>
      <c r="E381" s="160">
        <v>0</v>
      </c>
      <c r="F381" s="160">
        <v>0</v>
      </c>
      <c r="G381" s="160">
        <v>0</v>
      </c>
      <c r="H381" s="160">
        <v>0</v>
      </c>
      <c r="I381" s="160">
        <v>0</v>
      </c>
      <c r="J381" s="160">
        <v>0</v>
      </c>
      <c r="K381" s="160">
        <v>0</v>
      </c>
    </row>
    <row r="382" spans="1:11" s="222" customFormat="1" ht="30" customHeight="1" x14ac:dyDescent="0.25">
      <c r="A382" s="157"/>
      <c r="B382" s="172"/>
      <c r="C382" s="185" t="s">
        <v>34</v>
      </c>
      <c r="D382" s="160">
        <v>0</v>
      </c>
      <c r="E382" s="160">
        <v>0</v>
      </c>
      <c r="F382" s="160">
        <v>0</v>
      </c>
      <c r="G382" s="160">
        <v>0</v>
      </c>
      <c r="H382" s="160">
        <v>0</v>
      </c>
      <c r="I382" s="160">
        <v>0</v>
      </c>
      <c r="J382" s="160">
        <v>0</v>
      </c>
      <c r="K382" s="160">
        <v>0</v>
      </c>
    </row>
    <row r="383" spans="1:11" s="222" customFormat="1" ht="30" customHeight="1" x14ac:dyDescent="0.25">
      <c r="A383" s="157"/>
      <c r="B383" s="172"/>
      <c r="C383" s="186" t="s">
        <v>198</v>
      </c>
      <c r="D383" s="160">
        <v>0</v>
      </c>
      <c r="E383" s="160">
        <v>0</v>
      </c>
      <c r="F383" s="160">
        <v>0</v>
      </c>
      <c r="G383" s="160">
        <v>0</v>
      </c>
      <c r="H383" s="160">
        <v>0</v>
      </c>
      <c r="I383" s="160">
        <v>0</v>
      </c>
      <c r="J383" s="160">
        <v>0</v>
      </c>
      <c r="K383" s="160">
        <v>0</v>
      </c>
    </row>
    <row r="384" spans="1:11" s="222" customFormat="1" ht="30" customHeight="1" x14ac:dyDescent="0.25">
      <c r="A384" s="157"/>
      <c r="B384" s="172"/>
      <c r="C384" s="185" t="s">
        <v>21</v>
      </c>
      <c r="D384" s="160">
        <v>0</v>
      </c>
      <c r="E384" s="160">
        <v>0</v>
      </c>
      <c r="F384" s="160">
        <v>0</v>
      </c>
      <c r="G384" s="160">
        <v>0</v>
      </c>
      <c r="H384" s="160">
        <v>0</v>
      </c>
      <c r="I384" s="160">
        <v>0</v>
      </c>
      <c r="J384" s="160">
        <v>0</v>
      </c>
      <c r="K384" s="160">
        <v>0</v>
      </c>
    </row>
    <row r="385" spans="1:11" s="222" customFormat="1" ht="30" customHeight="1" x14ac:dyDescent="0.25">
      <c r="A385" s="162"/>
      <c r="B385" s="174"/>
      <c r="C385" s="185" t="s">
        <v>22</v>
      </c>
      <c r="D385" s="160">
        <v>0</v>
      </c>
      <c r="E385" s="160">
        <v>0</v>
      </c>
      <c r="F385" s="160">
        <v>0</v>
      </c>
      <c r="G385" s="160">
        <v>0</v>
      </c>
      <c r="H385" s="160">
        <v>0</v>
      </c>
      <c r="I385" s="160">
        <v>0</v>
      </c>
      <c r="J385" s="160">
        <v>0</v>
      </c>
      <c r="K385" s="160">
        <v>0</v>
      </c>
    </row>
    <row r="386" spans="1:11" s="222" customFormat="1" ht="30" customHeight="1" x14ac:dyDescent="0.25">
      <c r="A386" s="223" t="s">
        <v>251</v>
      </c>
      <c r="B386" s="171" t="s">
        <v>208</v>
      </c>
      <c r="C386" s="184" t="s">
        <v>196</v>
      </c>
      <c r="D386" s="180">
        <f>D387+D389+D391+D392</f>
        <v>4819.8</v>
      </c>
      <c r="E386" s="180">
        <f>E387+E389+E391+E392</f>
        <v>4819.8</v>
      </c>
      <c r="F386" s="180">
        <f>F387+F389+F391+F392</f>
        <v>4819.8</v>
      </c>
      <c r="G386" s="180">
        <f>G387+G389+G391+G392</f>
        <v>4377.7</v>
      </c>
      <c r="H386" s="180">
        <f>H387+H389+H391+H392</f>
        <v>4377.7</v>
      </c>
      <c r="I386" s="156">
        <f>G386/D386*100</f>
        <v>90.82742022490558</v>
      </c>
      <c r="J386" s="156">
        <f>G386/E386*100</f>
        <v>90.82742022490558</v>
      </c>
      <c r="K386" s="156">
        <f>G386/F386*100</f>
        <v>90.82742022490558</v>
      </c>
    </row>
    <row r="387" spans="1:11" s="222" customFormat="1" ht="30" customHeight="1" x14ac:dyDescent="0.25">
      <c r="A387" s="224"/>
      <c r="B387" s="172"/>
      <c r="C387" s="185" t="s">
        <v>19</v>
      </c>
      <c r="D387" s="160">
        <f t="shared" ref="D387:I387" si="40">D401+D429+D436+D443</f>
        <v>4819.8</v>
      </c>
      <c r="E387" s="160">
        <f t="shared" si="40"/>
        <v>4819.8</v>
      </c>
      <c r="F387" s="160">
        <f t="shared" si="40"/>
        <v>4819.8</v>
      </c>
      <c r="G387" s="160">
        <f t="shared" si="40"/>
        <v>4377.7</v>
      </c>
      <c r="H387" s="160">
        <f t="shared" si="40"/>
        <v>4377.7</v>
      </c>
      <c r="I387" s="160">
        <f t="shared" si="40"/>
        <v>299.8604465709729</v>
      </c>
      <c r="J387" s="178">
        <f>G387/E387*100</f>
        <v>90.82742022490558</v>
      </c>
      <c r="K387" s="178">
        <f>G387/F387*100</f>
        <v>90.82742022490558</v>
      </c>
    </row>
    <row r="388" spans="1:11" s="222" customFormat="1" ht="30" customHeight="1" x14ac:dyDescent="0.25">
      <c r="A388" s="224"/>
      <c r="B388" s="172"/>
      <c r="C388" s="186" t="s">
        <v>197</v>
      </c>
      <c r="D388" s="160">
        <f>D402</f>
        <v>0</v>
      </c>
      <c r="E388" s="160">
        <f>E402</f>
        <v>0</v>
      </c>
      <c r="F388" s="160">
        <f>F402</f>
        <v>0</v>
      </c>
      <c r="G388" s="160">
        <f>G402</f>
        <v>0</v>
      </c>
      <c r="H388" s="160">
        <f>H402</f>
        <v>0</v>
      </c>
      <c r="I388" s="160">
        <v>0</v>
      </c>
      <c r="J388" s="160">
        <v>0</v>
      </c>
      <c r="K388" s="160">
        <v>0</v>
      </c>
    </row>
    <row r="389" spans="1:11" s="222" customFormat="1" ht="30" customHeight="1" x14ac:dyDescent="0.25">
      <c r="A389" s="224"/>
      <c r="B389" s="172"/>
      <c r="C389" s="185" t="s">
        <v>34</v>
      </c>
      <c r="D389" s="160">
        <v>0</v>
      </c>
      <c r="E389" s="160">
        <v>0</v>
      </c>
      <c r="F389" s="160">
        <v>0</v>
      </c>
      <c r="G389" s="160">
        <v>0</v>
      </c>
      <c r="H389" s="160">
        <v>0</v>
      </c>
      <c r="I389" s="160">
        <v>0</v>
      </c>
      <c r="J389" s="160">
        <v>0</v>
      </c>
      <c r="K389" s="160">
        <v>0</v>
      </c>
    </row>
    <row r="390" spans="1:11" s="222" customFormat="1" ht="30" customHeight="1" x14ac:dyDescent="0.25">
      <c r="A390" s="224"/>
      <c r="B390" s="172"/>
      <c r="C390" s="186" t="s">
        <v>198</v>
      </c>
      <c r="D390" s="160">
        <v>0</v>
      </c>
      <c r="E390" s="160">
        <v>0</v>
      </c>
      <c r="F390" s="160">
        <v>0</v>
      </c>
      <c r="G390" s="160">
        <v>0</v>
      </c>
      <c r="H390" s="160">
        <v>0</v>
      </c>
      <c r="I390" s="160">
        <v>0</v>
      </c>
      <c r="J390" s="160">
        <v>0</v>
      </c>
      <c r="K390" s="160">
        <v>0</v>
      </c>
    </row>
    <row r="391" spans="1:11" s="222" customFormat="1" ht="30" customHeight="1" x14ac:dyDescent="0.25">
      <c r="A391" s="224"/>
      <c r="B391" s="172"/>
      <c r="C391" s="185" t="s">
        <v>21</v>
      </c>
      <c r="D391" s="160">
        <v>0</v>
      </c>
      <c r="E391" s="160">
        <v>0</v>
      </c>
      <c r="F391" s="160">
        <v>0</v>
      </c>
      <c r="G391" s="160">
        <v>0</v>
      </c>
      <c r="H391" s="160">
        <v>0</v>
      </c>
      <c r="I391" s="160">
        <v>0</v>
      </c>
      <c r="J391" s="160">
        <v>0</v>
      </c>
      <c r="K391" s="160">
        <v>0</v>
      </c>
    </row>
    <row r="392" spans="1:11" s="222" customFormat="1" ht="30" customHeight="1" x14ac:dyDescent="0.25">
      <c r="A392" s="224"/>
      <c r="B392" s="174"/>
      <c r="C392" s="185" t="s">
        <v>22</v>
      </c>
      <c r="D392" s="160">
        <v>0</v>
      </c>
      <c r="E392" s="160">
        <v>0</v>
      </c>
      <c r="F392" s="160">
        <v>0</v>
      </c>
      <c r="G392" s="160">
        <v>0</v>
      </c>
      <c r="H392" s="160">
        <v>0</v>
      </c>
      <c r="I392" s="160">
        <v>0</v>
      </c>
      <c r="J392" s="160">
        <v>0</v>
      </c>
      <c r="K392" s="160">
        <v>0</v>
      </c>
    </row>
    <row r="393" spans="1:11" s="222" customFormat="1" ht="30" customHeight="1" x14ac:dyDescent="0.25">
      <c r="A393" s="224"/>
      <c r="B393" s="171" t="s">
        <v>26</v>
      </c>
      <c r="C393" s="184" t="s">
        <v>196</v>
      </c>
      <c r="D393" s="180">
        <f>D394+D396+D398+D399</f>
        <v>4899</v>
      </c>
      <c r="E393" s="180">
        <f>E394+E396+E398+E399</f>
        <v>4899</v>
      </c>
      <c r="F393" s="180">
        <f>F394+F396+F398+F399</f>
        <v>4854</v>
      </c>
      <c r="G393" s="180">
        <f>G394+G396+G398+G399</f>
        <v>4845</v>
      </c>
      <c r="H393" s="180">
        <f>H394+H396+H398+H399</f>
        <v>4845</v>
      </c>
      <c r="I393" s="156">
        <f>G393/D393*100</f>
        <v>98.897734231475809</v>
      </c>
      <c r="J393" s="156">
        <f>G393/E393*100</f>
        <v>98.897734231475809</v>
      </c>
      <c r="K393" s="156">
        <f>G393/F393*100</f>
        <v>99.814585908529054</v>
      </c>
    </row>
    <row r="394" spans="1:11" s="222" customFormat="1" ht="30" customHeight="1" x14ac:dyDescent="0.25">
      <c r="A394" s="224"/>
      <c r="B394" s="172"/>
      <c r="C394" s="185" t="s">
        <v>19</v>
      </c>
      <c r="D394" s="160">
        <f>D408+D415+D422</f>
        <v>4899</v>
      </c>
      <c r="E394" s="160">
        <f t="shared" ref="E394:H396" si="41">E408+E415+E422</f>
        <v>4899</v>
      </c>
      <c r="F394" s="160">
        <f t="shared" si="41"/>
        <v>4854</v>
      </c>
      <c r="G394" s="160">
        <f t="shared" si="41"/>
        <v>4845</v>
      </c>
      <c r="H394" s="160">
        <f t="shared" si="41"/>
        <v>4845</v>
      </c>
      <c r="I394" s="178">
        <f>G394/D394*100</f>
        <v>98.897734231475809</v>
      </c>
      <c r="J394" s="178">
        <f>G394/E394*100</f>
        <v>98.897734231475809</v>
      </c>
      <c r="K394" s="178">
        <f>G394/F394*100</f>
        <v>99.814585908529054</v>
      </c>
    </row>
    <row r="395" spans="1:11" s="222" customFormat="1" ht="30" customHeight="1" x14ac:dyDescent="0.25">
      <c r="A395" s="224"/>
      <c r="B395" s="172"/>
      <c r="C395" s="186" t="s">
        <v>197</v>
      </c>
      <c r="D395" s="160">
        <f>D409+D416+D423</f>
        <v>0</v>
      </c>
      <c r="E395" s="160">
        <f t="shared" si="41"/>
        <v>0</v>
      </c>
      <c r="F395" s="160">
        <f t="shared" si="41"/>
        <v>0</v>
      </c>
      <c r="G395" s="160">
        <f t="shared" si="41"/>
        <v>0</v>
      </c>
      <c r="H395" s="160">
        <f t="shared" si="41"/>
        <v>0</v>
      </c>
      <c r="I395" s="160">
        <v>0</v>
      </c>
      <c r="J395" s="160">
        <v>0</v>
      </c>
      <c r="K395" s="160">
        <v>0</v>
      </c>
    </row>
    <row r="396" spans="1:11" s="222" customFormat="1" ht="30" customHeight="1" x14ac:dyDescent="0.25">
      <c r="A396" s="224"/>
      <c r="B396" s="172"/>
      <c r="C396" s="185" t="s">
        <v>34</v>
      </c>
      <c r="D396" s="160">
        <f>D410+D417+D424</f>
        <v>0</v>
      </c>
      <c r="E396" s="160">
        <f t="shared" si="41"/>
        <v>0</v>
      </c>
      <c r="F396" s="160">
        <f t="shared" si="41"/>
        <v>0</v>
      </c>
      <c r="G396" s="160">
        <f t="shared" si="41"/>
        <v>0</v>
      </c>
      <c r="H396" s="160">
        <f t="shared" si="41"/>
        <v>0</v>
      </c>
      <c r="I396" s="160">
        <v>0</v>
      </c>
      <c r="J396" s="160">
        <v>0</v>
      </c>
      <c r="K396" s="160">
        <v>0</v>
      </c>
    </row>
    <row r="397" spans="1:11" s="222" customFormat="1" ht="30" customHeight="1" x14ac:dyDescent="0.25">
      <c r="A397" s="224"/>
      <c r="B397" s="172"/>
      <c r="C397" s="186" t="s">
        <v>198</v>
      </c>
      <c r="D397" s="160">
        <v>0</v>
      </c>
      <c r="E397" s="160">
        <v>0</v>
      </c>
      <c r="F397" s="160">
        <v>0</v>
      </c>
      <c r="G397" s="160">
        <v>0</v>
      </c>
      <c r="H397" s="160">
        <v>0</v>
      </c>
      <c r="I397" s="160">
        <v>0</v>
      </c>
      <c r="J397" s="160">
        <v>0</v>
      </c>
      <c r="K397" s="160">
        <v>0</v>
      </c>
    </row>
    <row r="398" spans="1:11" s="222" customFormat="1" ht="30" customHeight="1" x14ac:dyDescent="0.25">
      <c r="A398" s="224"/>
      <c r="B398" s="172"/>
      <c r="C398" s="185" t="s">
        <v>21</v>
      </c>
      <c r="D398" s="160">
        <f>D412+D419+D426</f>
        <v>0</v>
      </c>
      <c r="E398" s="160">
        <f t="shared" ref="E398:H399" si="42">E412+E419+E426</f>
        <v>0</v>
      </c>
      <c r="F398" s="160">
        <f t="shared" si="42"/>
        <v>0</v>
      </c>
      <c r="G398" s="160">
        <f t="shared" si="42"/>
        <v>0</v>
      </c>
      <c r="H398" s="160">
        <f t="shared" si="42"/>
        <v>0</v>
      </c>
      <c r="I398" s="160">
        <v>0</v>
      </c>
      <c r="J398" s="160">
        <v>0</v>
      </c>
      <c r="K398" s="160">
        <v>0</v>
      </c>
    </row>
    <row r="399" spans="1:11" s="222" customFormat="1" ht="30" customHeight="1" x14ac:dyDescent="0.25">
      <c r="A399" s="225"/>
      <c r="B399" s="174"/>
      <c r="C399" s="185" t="s">
        <v>22</v>
      </c>
      <c r="D399" s="160">
        <f>D413+D420+D427</f>
        <v>0</v>
      </c>
      <c r="E399" s="160">
        <f t="shared" si="42"/>
        <v>0</v>
      </c>
      <c r="F399" s="160">
        <f t="shared" si="42"/>
        <v>0</v>
      </c>
      <c r="G399" s="160">
        <f t="shared" si="42"/>
        <v>0</v>
      </c>
      <c r="H399" s="160">
        <f t="shared" si="42"/>
        <v>0</v>
      </c>
      <c r="I399" s="160">
        <v>0</v>
      </c>
      <c r="J399" s="160">
        <v>0</v>
      </c>
      <c r="K399" s="160">
        <v>0</v>
      </c>
    </row>
    <row r="400" spans="1:11" s="222" customFormat="1" ht="30" customHeight="1" x14ac:dyDescent="0.25">
      <c r="A400" s="210" t="s">
        <v>252</v>
      </c>
      <c r="B400" s="171" t="s">
        <v>253</v>
      </c>
      <c r="C400" s="184" t="s">
        <v>196</v>
      </c>
      <c r="D400" s="180">
        <f>D401</f>
        <v>1504.8</v>
      </c>
      <c r="E400" s="180">
        <f>E401+E403+E405+E406</f>
        <v>1504.8</v>
      </c>
      <c r="F400" s="180">
        <f>F401+F403+F405+F406</f>
        <v>1504.8</v>
      </c>
      <c r="G400" s="180">
        <f>G401+G403+G405+G406</f>
        <v>1502.7</v>
      </c>
      <c r="H400" s="180">
        <f>H401+H403+H405+H406</f>
        <v>1502.7</v>
      </c>
      <c r="I400" s="178">
        <f>G400/D400*100</f>
        <v>99.860446570972897</v>
      </c>
      <c r="J400" s="156">
        <f>G400/E400*100</f>
        <v>99.860446570972897</v>
      </c>
      <c r="K400" s="156">
        <f>G400/F400*100</f>
        <v>99.860446570972897</v>
      </c>
    </row>
    <row r="401" spans="1:11" s="222" customFormat="1" ht="30" customHeight="1" x14ac:dyDescent="0.25">
      <c r="A401" s="211"/>
      <c r="B401" s="172"/>
      <c r="C401" s="185" t="s">
        <v>19</v>
      </c>
      <c r="D401" s="160">
        <v>1504.8</v>
      </c>
      <c r="E401" s="160">
        <v>1504.8</v>
      </c>
      <c r="F401" s="160">
        <v>1504.8</v>
      </c>
      <c r="G401" s="160">
        <v>1502.7</v>
      </c>
      <c r="H401" s="160">
        <v>1502.7</v>
      </c>
      <c r="I401" s="178">
        <f>G401/D401*100</f>
        <v>99.860446570972897</v>
      </c>
      <c r="J401" s="178">
        <f>G401/E401*100</f>
        <v>99.860446570972897</v>
      </c>
      <c r="K401" s="178">
        <f>G401/F401*100</f>
        <v>99.860446570972897</v>
      </c>
    </row>
    <row r="402" spans="1:11" s="222" customFormat="1" ht="30" customHeight="1" x14ac:dyDescent="0.25">
      <c r="A402" s="211"/>
      <c r="B402" s="172"/>
      <c r="C402" s="186" t="s">
        <v>197</v>
      </c>
      <c r="D402" s="160">
        <v>0</v>
      </c>
      <c r="E402" s="160">
        <v>0</v>
      </c>
      <c r="F402" s="160">
        <v>0</v>
      </c>
      <c r="G402" s="160">
        <v>0</v>
      </c>
      <c r="H402" s="160">
        <v>0</v>
      </c>
      <c r="I402" s="160">
        <v>0</v>
      </c>
      <c r="J402" s="160">
        <v>0</v>
      </c>
      <c r="K402" s="160">
        <v>0</v>
      </c>
    </row>
    <row r="403" spans="1:11" s="222" customFormat="1" ht="30" customHeight="1" x14ac:dyDescent="0.25">
      <c r="A403" s="211"/>
      <c r="B403" s="172"/>
      <c r="C403" s="185" t="s">
        <v>34</v>
      </c>
      <c r="D403" s="160">
        <v>0</v>
      </c>
      <c r="E403" s="160">
        <v>0</v>
      </c>
      <c r="F403" s="160">
        <v>0</v>
      </c>
      <c r="G403" s="160">
        <v>0</v>
      </c>
      <c r="H403" s="160">
        <v>0</v>
      </c>
      <c r="I403" s="160">
        <v>0</v>
      </c>
      <c r="J403" s="160">
        <v>0</v>
      </c>
      <c r="K403" s="160">
        <v>0</v>
      </c>
    </row>
    <row r="404" spans="1:11" s="222" customFormat="1" ht="30" customHeight="1" x14ac:dyDescent="0.25">
      <c r="A404" s="211"/>
      <c r="B404" s="172"/>
      <c r="C404" s="186" t="s">
        <v>198</v>
      </c>
      <c r="D404" s="160">
        <v>0</v>
      </c>
      <c r="E404" s="160">
        <v>0</v>
      </c>
      <c r="F404" s="160">
        <v>0</v>
      </c>
      <c r="G404" s="160">
        <v>0</v>
      </c>
      <c r="H404" s="160">
        <v>0</v>
      </c>
      <c r="I404" s="160">
        <v>0</v>
      </c>
      <c r="J404" s="160">
        <v>0</v>
      </c>
      <c r="K404" s="160">
        <v>0</v>
      </c>
    </row>
    <row r="405" spans="1:11" s="222" customFormat="1" ht="30" customHeight="1" x14ac:dyDescent="0.25">
      <c r="A405" s="211"/>
      <c r="B405" s="172"/>
      <c r="C405" s="185" t="s">
        <v>21</v>
      </c>
      <c r="D405" s="160">
        <v>0</v>
      </c>
      <c r="E405" s="160">
        <v>0</v>
      </c>
      <c r="F405" s="160">
        <v>0</v>
      </c>
      <c r="G405" s="160">
        <v>0</v>
      </c>
      <c r="H405" s="160">
        <v>0</v>
      </c>
      <c r="I405" s="160">
        <v>0</v>
      </c>
      <c r="J405" s="160">
        <v>0</v>
      </c>
      <c r="K405" s="160">
        <v>0</v>
      </c>
    </row>
    <row r="406" spans="1:11" s="222" customFormat="1" ht="30" customHeight="1" x14ac:dyDescent="0.25">
      <c r="A406" s="211"/>
      <c r="B406" s="174"/>
      <c r="C406" s="185" t="s">
        <v>22</v>
      </c>
      <c r="D406" s="160">
        <v>0</v>
      </c>
      <c r="E406" s="160">
        <v>0</v>
      </c>
      <c r="F406" s="160">
        <v>0</v>
      </c>
      <c r="G406" s="160">
        <v>0</v>
      </c>
      <c r="H406" s="160">
        <v>0</v>
      </c>
      <c r="I406" s="160">
        <v>0</v>
      </c>
      <c r="J406" s="160">
        <v>0</v>
      </c>
      <c r="K406" s="160">
        <v>0</v>
      </c>
    </row>
    <row r="407" spans="1:11" s="222" customFormat="1" ht="30" customHeight="1" x14ac:dyDescent="0.25">
      <c r="A407" s="211"/>
      <c r="B407" s="171" t="s">
        <v>26</v>
      </c>
      <c r="C407" s="185" t="s">
        <v>196</v>
      </c>
      <c r="D407" s="160">
        <f t="shared" ref="D407:K407" si="43">D408+D410+D412+D413</f>
        <v>0</v>
      </c>
      <c r="E407" s="160">
        <f t="shared" si="43"/>
        <v>0</v>
      </c>
      <c r="F407" s="160">
        <f t="shared" si="43"/>
        <v>0</v>
      </c>
      <c r="G407" s="160">
        <f t="shared" si="43"/>
        <v>0</v>
      </c>
      <c r="H407" s="160">
        <f t="shared" si="43"/>
        <v>0</v>
      </c>
      <c r="I407" s="160">
        <f t="shared" si="43"/>
        <v>0</v>
      </c>
      <c r="J407" s="160">
        <f t="shared" si="43"/>
        <v>0</v>
      </c>
      <c r="K407" s="160">
        <f t="shared" si="43"/>
        <v>0</v>
      </c>
    </row>
    <row r="408" spans="1:11" s="222" customFormat="1" ht="30" customHeight="1" x14ac:dyDescent="0.25">
      <c r="A408" s="211"/>
      <c r="B408" s="172"/>
      <c r="C408" s="185" t="s">
        <v>19</v>
      </c>
      <c r="D408" s="160">
        <v>0</v>
      </c>
      <c r="E408" s="160">
        <v>0</v>
      </c>
      <c r="F408" s="160">
        <v>0</v>
      </c>
      <c r="G408" s="160">
        <v>0</v>
      </c>
      <c r="H408" s="160">
        <v>0</v>
      </c>
      <c r="I408" s="160">
        <v>0</v>
      </c>
      <c r="J408" s="160">
        <v>0</v>
      </c>
      <c r="K408" s="160">
        <v>0</v>
      </c>
    </row>
    <row r="409" spans="1:11" s="222" customFormat="1" ht="30" customHeight="1" x14ac:dyDescent="0.25">
      <c r="A409" s="211"/>
      <c r="B409" s="172"/>
      <c r="C409" s="186" t="s">
        <v>197</v>
      </c>
      <c r="D409" s="160">
        <v>0</v>
      </c>
      <c r="E409" s="160">
        <v>0</v>
      </c>
      <c r="F409" s="160">
        <v>0</v>
      </c>
      <c r="G409" s="160">
        <v>0</v>
      </c>
      <c r="H409" s="160">
        <v>0</v>
      </c>
      <c r="I409" s="160">
        <v>0</v>
      </c>
      <c r="J409" s="160">
        <v>0</v>
      </c>
      <c r="K409" s="160">
        <v>0</v>
      </c>
    </row>
    <row r="410" spans="1:11" s="222" customFormat="1" ht="30" customHeight="1" x14ac:dyDescent="0.25">
      <c r="A410" s="211"/>
      <c r="B410" s="172"/>
      <c r="C410" s="185" t="s">
        <v>34</v>
      </c>
      <c r="D410" s="160">
        <v>0</v>
      </c>
      <c r="E410" s="160">
        <v>0</v>
      </c>
      <c r="F410" s="160">
        <v>0</v>
      </c>
      <c r="G410" s="160">
        <v>0</v>
      </c>
      <c r="H410" s="160">
        <v>0</v>
      </c>
      <c r="I410" s="160">
        <v>0</v>
      </c>
      <c r="J410" s="160">
        <v>0</v>
      </c>
      <c r="K410" s="160">
        <v>0</v>
      </c>
    </row>
    <row r="411" spans="1:11" s="222" customFormat="1" ht="30" customHeight="1" x14ac:dyDescent="0.25">
      <c r="A411" s="211"/>
      <c r="B411" s="172"/>
      <c r="C411" s="186" t="s">
        <v>198</v>
      </c>
      <c r="D411" s="160">
        <v>0</v>
      </c>
      <c r="E411" s="160">
        <v>0</v>
      </c>
      <c r="F411" s="160">
        <v>0</v>
      </c>
      <c r="G411" s="160">
        <v>0</v>
      </c>
      <c r="H411" s="160">
        <v>0</v>
      </c>
      <c r="I411" s="160">
        <v>0</v>
      </c>
      <c r="J411" s="160">
        <v>0</v>
      </c>
      <c r="K411" s="160">
        <v>0</v>
      </c>
    </row>
    <row r="412" spans="1:11" s="222" customFormat="1" ht="30" customHeight="1" x14ac:dyDescent="0.25">
      <c r="A412" s="211"/>
      <c r="B412" s="172"/>
      <c r="C412" s="185" t="s">
        <v>21</v>
      </c>
      <c r="D412" s="160">
        <v>0</v>
      </c>
      <c r="E412" s="160">
        <v>0</v>
      </c>
      <c r="F412" s="160">
        <v>0</v>
      </c>
      <c r="G412" s="160">
        <v>0</v>
      </c>
      <c r="H412" s="160">
        <v>0</v>
      </c>
      <c r="I412" s="160">
        <v>0</v>
      </c>
      <c r="J412" s="160">
        <v>0</v>
      </c>
      <c r="K412" s="160">
        <v>0</v>
      </c>
    </row>
    <row r="413" spans="1:11" s="222" customFormat="1" ht="30" customHeight="1" x14ac:dyDescent="0.25">
      <c r="A413" s="212"/>
      <c r="B413" s="174"/>
      <c r="C413" s="185" t="s">
        <v>22</v>
      </c>
      <c r="D413" s="160">
        <v>0</v>
      </c>
      <c r="E413" s="160">
        <v>0</v>
      </c>
      <c r="F413" s="160">
        <v>0</v>
      </c>
      <c r="G413" s="160">
        <v>0</v>
      </c>
      <c r="H413" s="160">
        <v>0</v>
      </c>
      <c r="I413" s="160">
        <v>0</v>
      </c>
      <c r="J413" s="160">
        <v>0</v>
      </c>
      <c r="K413" s="160">
        <v>0</v>
      </c>
    </row>
    <row r="414" spans="1:11" s="222" customFormat="1" ht="30" customHeight="1" x14ac:dyDescent="0.25">
      <c r="A414" s="210" t="s">
        <v>254</v>
      </c>
      <c r="B414" s="171" t="s">
        <v>26</v>
      </c>
      <c r="C414" s="184" t="s">
        <v>196</v>
      </c>
      <c r="D414" s="180">
        <f>D415+D417+D419+D420</f>
        <v>1899</v>
      </c>
      <c r="E414" s="180">
        <f>E415+E417+E419+E420</f>
        <v>1899</v>
      </c>
      <c r="F414" s="180">
        <f>F415+F417+F419+F420</f>
        <v>1899</v>
      </c>
      <c r="G414" s="180">
        <f>G415+G417+G419+G420</f>
        <v>1890</v>
      </c>
      <c r="H414" s="180">
        <f>H415+H417+H419+H420</f>
        <v>1890</v>
      </c>
      <c r="I414" s="156">
        <f t="shared" ref="I414:I415" si="44">G414/D414*100</f>
        <v>99.526066350710892</v>
      </c>
      <c r="J414" s="156">
        <f t="shared" ref="J414:J415" si="45">G414/E414*100</f>
        <v>99.526066350710892</v>
      </c>
      <c r="K414" s="156">
        <f t="shared" ref="K414:K415" si="46">G414/F414*100</f>
        <v>99.526066350710892</v>
      </c>
    </row>
    <row r="415" spans="1:11" ht="30" customHeight="1" x14ac:dyDescent="0.25">
      <c r="A415" s="211"/>
      <c r="B415" s="172"/>
      <c r="C415" s="185" t="s">
        <v>19</v>
      </c>
      <c r="D415" s="160">
        <v>1899</v>
      </c>
      <c r="E415" s="160">
        <v>1899</v>
      </c>
      <c r="F415" s="160">
        <v>1899</v>
      </c>
      <c r="G415" s="160">
        <v>1890</v>
      </c>
      <c r="H415" s="160">
        <v>1890</v>
      </c>
      <c r="I415" s="178">
        <f t="shared" si="44"/>
        <v>99.526066350710892</v>
      </c>
      <c r="J415" s="178">
        <f t="shared" si="45"/>
        <v>99.526066350710892</v>
      </c>
      <c r="K415" s="178">
        <f t="shared" si="46"/>
        <v>99.526066350710892</v>
      </c>
    </row>
    <row r="416" spans="1:11" ht="30" customHeight="1" x14ac:dyDescent="0.25">
      <c r="A416" s="211"/>
      <c r="B416" s="172"/>
      <c r="C416" s="186" t="s">
        <v>197</v>
      </c>
      <c r="D416" s="160">
        <v>0</v>
      </c>
      <c r="E416" s="160">
        <v>0</v>
      </c>
      <c r="F416" s="160">
        <v>0</v>
      </c>
      <c r="G416" s="160">
        <v>0</v>
      </c>
      <c r="H416" s="160">
        <v>0</v>
      </c>
      <c r="I416" s="160">
        <v>0</v>
      </c>
      <c r="J416" s="160">
        <v>0</v>
      </c>
      <c r="K416" s="160">
        <v>0</v>
      </c>
    </row>
    <row r="417" spans="1:11" ht="30" customHeight="1" x14ac:dyDescent="0.25">
      <c r="A417" s="211"/>
      <c r="B417" s="172"/>
      <c r="C417" s="185" t="s">
        <v>34</v>
      </c>
      <c r="D417" s="160">
        <v>0</v>
      </c>
      <c r="E417" s="160">
        <v>0</v>
      </c>
      <c r="F417" s="160">
        <v>0</v>
      </c>
      <c r="G417" s="160">
        <v>0</v>
      </c>
      <c r="H417" s="160">
        <v>0</v>
      </c>
      <c r="I417" s="160">
        <v>0</v>
      </c>
      <c r="J417" s="160">
        <v>0</v>
      </c>
      <c r="K417" s="160">
        <v>0</v>
      </c>
    </row>
    <row r="418" spans="1:11" ht="30" customHeight="1" x14ac:dyDescent="0.25">
      <c r="A418" s="211"/>
      <c r="B418" s="172"/>
      <c r="C418" s="186" t="s">
        <v>198</v>
      </c>
      <c r="D418" s="160">
        <v>0</v>
      </c>
      <c r="E418" s="160">
        <v>0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0</v>
      </c>
    </row>
    <row r="419" spans="1:11" ht="30" customHeight="1" x14ac:dyDescent="0.25">
      <c r="A419" s="211"/>
      <c r="B419" s="172"/>
      <c r="C419" s="185" t="s">
        <v>21</v>
      </c>
      <c r="D419" s="160">
        <v>0</v>
      </c>
      <c r="E419" s="160">
        <v>0</v>
      </c>
      <c r="F419" s="160">
        <v>0</v>
      </c>
      <c r="G419" s="160">
        <v>0</v>
      </c>
      <c r="H419" s="160">
        <v>0</v>
      </c>
      <c r="I419" s="160">
        <v>0</v>
      </c>
      <c r="J419" s="160">
        <v>0</v>
      </c>
      <c r="K419" s="160">
        <v>0</v>
      </c>
    </row>
    <row r="420" spans="1:11" ht="30" customHeight="1" x14ac:dyDescent="0.25">
      <c r="A420" s="212"/>
      <c r="B420" s="174"/>
      <c r="C420" s="185" t="s">
        <v>22</v>
      </c>
      <c r="D420" s="160">
        <v>0</v>
      </c>
      <c r="E420" s="160">
        <v>0</v>
      </c>
      <c r="F420" s="160">
        <v>0</v>
      </c>
      <c r="G420" s="160">
        <v>0</v>
      </c>
      <c r="H420" s="160">
        <v>0</v>
      </c>
      <c r="I420" s="160">
        <v>0</v>
      </c>
      <c r="J420" s="160">
        <v>0</v>
      </c>
      <c r="K420" s="160">
        <v>0</v>
      </c>
    </row>
    <row r="421" spans="1:11" ht="30" customHeight="1" x14ac:dyDescent="0.25">
      <c r="A421" s="210" t="s">
        <v>255</v>
      </c>
      <c r="B421" s="171" t="s">
        <v>26</v>
      </c>
      <c r="C421" s="185" t="s">
        <v>196</v>
      </c>
      <c r="D421" s="160">
        <f>D422+D424+D426+D427</f>
        <v>3000</v>
      </c>
      <c r="E421" s="160">
        <f>E422+E424+E426+E427</f>
        <v>3000</v>
      </c>
      <c r="F421" s="160">
        <f>F422+F424+F426+F427</f>
        <v>2955</v>
      </c>
      <c r="G421" s="160">
        <f>G422+G424+G426+G427</f>
        <v>2955</v>
      </c>
      <c r="H421" s="160">
        <f>H422+H424+H426+H427</f>
        <v>2955</v>
      </c>
      <c r="I421" s="156">
        <f>G421/D421*100</f>
        <v>98.5</v>
      </c>
      <c r="J421" s="156">
        <f>G421/E421*100</f>
        <v>98.5</v>
      </c>
      <c r="K421" s="156">
        <f>H421/F421*100</f>
        <v>100</v>
      </c>
    </row>
    <row r="422" spans="1:11" ht="30" customHeight="1" x14ac:dyDescent="0.25">
      <c r="A422" s="211"/>
      <c r="B422" s="172"/>
      <c r="C422" s="185" t="s">
        <v>19</v>
      </c>
      <c r="D422" s="160">
        <v>3000</v>
      </c>
      <c r="E422" s="160">
        <v>3000</v>
      </c>
      <c r="F422" s="160">
        <v>2955</v>
      </c>
      <c r="G422" s="160">
        <v>2955</v>
      </c>
      <c r="H422" s="160">
        <v>2955</v>
      </c>
      <c r="I422" s="178">
        <f>G422/D422*100</f>
        <v>98.5</v>
      </c>
      <c r="J422" s="178">
        <f>G422/E422*100</f>
        <v>98.5</v>
      </c>
      <c r="K422" s="178">
        <f>H422/F422*100</f>
        <v>100</v>
      </c>
    </row>
    <row r="423" spans="1:11" ht="30" customHeight="1" x14ac:dyDescent="0.25">
      <c r="A423" s="211"/>
      <c r="B423" s="172"/>
      <c r="C423" s="186" t="s">
        <v>197</v>
      </c>
      <c r="D423" s="160">
        <v>0</v>
      </c>
      <c r="E423" s="160">
        <v>0</v>
      </c>
      <c r="F423" s="160">
        <v>0</v>
      </c>
      <c r="G423" s="160">
        <v>0</v>
      </c>
      <c r="H423" s="160">
        <v>0</v>
      </c>
      <c r="I423" s="160">
        <v>0</v>
      </c>
      <c r="J423" s="160">
        <v>0</v>
      </c>
      <c r="K423" s="160">
        <v>0</v>
      </c>
    </row>
    <row r="424" spans="1:11" ht="30" customHeight="1" x14ac:dyDescent="0.25">
      <c r="A424" s="211"/>
      <c r="B424" s="172"/>
      <c r="C424" s="185" t="s">
        <v>34</v>
      </c>
      <c r="D424" s="160">
        <v>0</v>
      </c>
      <c r="E424" s="160">
        <v>0</v>
      </c>
      <c r="F424" s="160">
        <v>0</v>
      </c>
      <c r="G424" s="160">
        <v>0</v>
      </c>
      <c r="H424" s="160">
        <v>0</v>
      </c>
      <c r="I424" s="160">
        <v>0</v>
      </c>
      <c r="J424" s="160">
        <v>0</v>
      </c>
      <c r="K424" s="160">
        <v>0</v>
      </c>
    </row>
    <row r="425" spans="1:11" ht="30" customHeight="1" x14ac:dyDescent="0.25">
      <c r="A425" s="211"/>
      <c r="B425" s="172"/>
      <c r="C425" s="186" t="s">
        <v>198</v>
      </c>
      <c r="D425" s="160">
        <v>0</v>
      </c>
      <c r="E425" s="160">
        <v>0</v>
      </c>
      <c r="F425" s="160">
        <v>0</v>
      </c>
      <c r="G425" s="160">
        <v>0</v>
      </c>
      <c r="H425" s="160">
        <v>0</v>
      </c>
      <c r="I425" s="160">
        <v>0</v>
      </c>
      <c r="J425" s="160">
        <v>0</v>
      </c>
      <c r="K425" s="160">
        <v>0</v>
      </c>
    </row>
    <row r="426" spans="1:11" ht="30" customHeight="1" x14ac:dyDescent="0.25">
      <c r="A426" s="211"/>
      <c r="B426" s="172"/>
      <c r="C426" s="185" t="s">
        <v>21</v>
      </c>
      <c r="D426" s="160">
        <v>0</v>
      </c>
      <c r="E426" s="160">
        <v>0</v>
      </c>
      <c r="F426" s="160">
        <v>0</v>
      </c>
      <c r="G426" s="160">
        <v>0</v>
      </c>
      <c r="H426" s="160">
        <v>0</v>
      </c>
      <c r="I426" s="160">
        <v>0</v>
      </c>
      <c r="J426" s="160">
        <v>0</v>
      </c>
      <c r="K426" s="160">
        <v>0</v>
      </c>
    </row>
    <row r="427" spans="1:11" ht="30" customHeight="1" x14ac:dyDescent="0.25">
      <c r="A427" s="212"/>
      <c r="B427" s="174"/>
      <c r="C427" s="185" t="s">
        <v>22</v>
      </c>
      <c r="D427" s="160">
        <v>0</v>
      </c>
      <c r="E427" s="160">
        <v>0</v>
      </c>
      <c r="F427" s="160">
        <v>0</v>
      </c>
      <c r="G427" s="160">
        <v>0</v>
      </c>
      <c r="H427" s="160">
        <v>0</v>
      </c>
      <c r="I427" s="160">
        <v>0</v>
      </c>
      <c r="J427" s="160">
        <v>0</v>
      </c>
      <c r="K427" s="160">
        <v>0</v>
      </c>
    </row>
    <row r="428" spans="1:11" ht="30" customHeight="1" x14ac:dyDescent="0.25">
      <c r="A428" s="216" t="s">
        <v>256</v>
      </c>
      <c r="B428" s="171" t="s">
        <v>257</v>
      </c>
      <c r="C428" s="184" t="s">
        <v>196</v>
      </c>
      <c r="D428" s="180">
        <f>D429+D431+D433+D434</f>
        <v>720</v>
      </c>
      <c r="E428" s="180">
        <f>E429+E431+E433+E434</f>
        <v>720</v>
      </c>
      <c r="F428" s="180">
        <f>F429+F431+F433+F434</f>
        <v>720</v>
      </c>
      <c r="G428" s="180">
        <f>G429+G431+G433+G434</f>
        <v>720</v>
      </c>
      <c r="H428" s="180">
        <f>H429+H431+H433+H434</f>
        <v>720</v>
      </c>
      <c r="I428" s="156">
        <f>G428/D428*100</f>
        <v>100</v>
      </c>
      <c r="J428" s="156">
        <f>G428/E428*100</f>
        <v>100</v>
      </c>
      <c r="K428" s="156">
        <f>G428/F428*100</f>
        <v>100</v>
      </c>
    </row>
    <row r="429" spans="1:11" ht="30" customHeight="1" x14ac:dyDescent="0.25">
      <c r="A429" s="217"/>
      <c r="B429" s="172"/>
      <c r="C429" s="185" t="s">
        <v>19</v>
      </c>
      <c r="D429" s="160">
        <v>720</v>
      </c>
      <c r="E429" s="160">
        <v>720</v>
      </c>
      <c r="F429" s="160">
        <v>720</v>
      </c>
      <c r="G429" s="160">
        <v>720</v>
      </c>
      <c r="H429" s="160">
        <v>720</v>
      </c>
      <c r="I429" s="178">
        <f>G429/D429*100</f>
        <v>100</v>
      </c>
      <c r="J429" s="178">
        <f>G429/E429*100</f>
        <v>100</v>
      </c>
      <c r="K429" s="178">
        <f>G429/F429*100</f>
        <v>100</v>
      </c>
    </row>
    <row r="430" spans="1:11" ht="30" customHeight="1" x14ac:dyDescent="0.25">
      <c r="A430" s="217"/>
      <c r="B430" s="172"/>
      <c r="C430" s="186" t="s">
        <v>197</v>
      </c>
      <c r="D430" s="160">
        <v>0</v>
      </c>
      <c r="E430" s="160">
        <v>0</v>
      </c>
      <c r="F430" s="160">
        <v>0</v>
      </c>
      <c r="G430" s="160">
        <v>0</v>
      </c>
      <c r="H430" s="160">
        <v>0</v>
      </c>
      <c r="I430" s="160">
        <v>0</v>
      </c>
      <c r="J430" s="160">
        <v>0</v>
      </c>
      <c r="K430" s="160">
        <v>0</v>
      </c>
    </row>
    <row r="431" spans="1:11" ht="30" customHeight="1" x14ac:dyDescent="0.25">
      <c r="A431" s="217"/>
      <c r="B431" s="172"/>
      <c r="C431" s="185" t="s">
        <v>34</v>
      </c>
      <c r="D431" s="160">
        <v>0</v>
      </c>
      <c r="E431" s="160">
        <v>0</v>
      </c>
      <c r="F431" s="160">
        <v>0</v>
      </c>
      <c r="G431" s="160">
        <v>0</v>
      </c>
      <c r="H431" s="160">
        <v>0</v>
      </c>
      <c r="I431" s="160">
        <v>0</v>
      </c>
      <c r="J431" s="160">
        <v>0</v>
      </c>
      <c r="K431" s="160">
        <v>0</v>
      </c>
    </row>
    <row r="432" spans="1:11" ht="30" customHeight="1" x14ac:dyDescent="0.25">
      <c r="A432" s="217"/>
      <c r="B432" s="172"/>
      <c r="C432" s="186" t="s">
        <v>198</v>
      </c>
      <c r="D432" s="160">
        <v>0</v>
      </c>
      <c r="E432" s="160">
        <v>0</v>
      </c>
      <c r="F432" s="160">
        <v>0</v>
      </c>
      <c r="G432" s="160">
        <v>0</v>
      </c>
      <c r="H432" s="160">
        <v>0</v>
      </c>
      <c r="I432" s="160">
        <v>0</v>
      </c>
      <c r="J432" s="160">
        <v>0</v>
      </c>
      <c r="K432" s="160">
        <v>0</v>
      </c>
    </row>
    <row r="433" spans="1:11" ht="30" customHeight="1" x14ac:dyDescent="0.25">
      <c r="A433" s="217"/>
      <c r="B433" s="172"/>
      <c r="C433" s="185" t="s">
        <v>21</v>
      </c>
      <c r="D433" s="160">
        <v>0</v>
      </c>
      <c r="E433" s="160">
        <v>0</v>
      </c>
      <c r="F433" s="160">
        <v>0</v>
      </c>
      <c r="G433" s="160">
        <v>0</v>
      </c>
      <c r="H433" s="160">
        <v>0</v>
      </c>
      <c r="I433" s="160">
        <v>0</v>
      </c>
      <c r="J433" s="160">
        <v>0</v>
      </c>
      <c r="K433" s="160">
        <v>0</v>
      </c>
    </row>
    <row r="434" spans="1:11" ht="30" customHeight="1" x14ac:dyDescent="0.25">
      <c r="A434" s="218"/>
      <c r="B434" s="174"/>
      <c r="C434" s="185" t="s">
        <v>22</v>
      </c>
      <c r="D434" s="160">
        <v>0</v>
      </c>
      <c r="E434" s="160">
        <v>0</v>
      </c>
      <c r="F434" s="160">
        <v>0</v>
      </c>
      <c r="G434" s="160">
        <v>0</v>
      </c>
      <c r="H434" s="160">
        <v>0</v>
      </c>
      <c r="I434" s="160">
        <v>0</v>
      </c>
      <c r="J434" s="160">
        <v>0</v>
      </c>
      <c r="K434" s="160">
        <v>0</v>
      </c>
    </row>
    <row r="435" spans="1:11" ht="30" customHeight="1" x14ac:dyDescent="0.25">
      <c r="A435" s="216" t="s">
        <v>258</v>
      </c>
      <c r="B435" s="171" t="s">
        <v>253</v>
      </c>
      <c r="C435" s="184" t="s">
        <v>196</v>
      </c>
      <c r="D435" s="180">
        <f>D436+D438+D440+D441</f>
        <v>690</v>
      </c>
      <c r="E435" s="180">
        <f>E436+E438+E440+E441</f>
        <v>690</v>
      </c>
      <c r="F435" s="180">
        <f>F436+F438+F440+F441</f>
        <v>690</v>
      </c>
      <c r="G435" s="180">
        <f>G436+G438+G440+G441</f>
        <v>690</v>
      </c>
      <c r="H435" s="180">
        <f>H436+H438+H440+H441</f>
        <v>690</v>
      </c>
      <c r="I435" s="156">
        <f>G435/D435*100</f>
        <v>100</v>
      </c>
      <c r="J435" s="156">
        <f>G435/E435*100</f>
        <v>100</v>
      </c>
      <c r="K435" s="156">
        <f>G435/F435*100</f>
        <v>100</v>
      </c>
    </row>
    <row r="436" spans="1:11" ht="30" customHeight="1" x14ac:dyDescent="0.25">
      <c r="A436" s="217"/>
      <c r="B436" s="172"/>
      <c r="C436" s="185" t="s">
        <v>19</v>
      </c>
      <c r="D436" s="160">
        <v>690</v>
      </c>
      <c r="E436" s="160">
        <v>690</v>
      </c>
      <c r="F436" s="160">
        <v>690</v>
      </c>
      <c r="G436" s="160">
        <v>690</v>
      </c>
      <c r="H436" s="160">
        <v>690</v>
      </c>
      <c r="I436" s="178">
        <f>G436/D436*100</f>
        <v>100</v>
      </c>
      <c r="J436" s="178">
        <f>G436/E436*100</f>
        <v>100</v>
      </c>
      <c r="K436" s="178">
        <f>G436/F436*100</f>
        <v>100</v>
      </c>
    </row>
    <row r="437" spans="1:11" ht="30" customHeight="1" x14ac:dyDescent="0.25">
      <c r="A437" s="217"/>
      <c r="B437" s="172"/>
      <c r="C437" s="186" t="s">
        <v>197</v>
      </c>
      <c r="D437" s="160">
        <v>0</v>
      </c>
      <c r="E437" s="160">
        <v>0</v>
      </c>
      <c r="F437" s="160">
        <v>0</v>
      </c>
      <c r="G437" s="160">
        <v>0</v>
      </c>
      <c r="H437" s="160">
        <v>0</v>
      </c>
      <c r="I437" s="160">
        <v>0</v>
      </c>
      <c r="J437" s="160">
        <v>0</v>
      </c>
      <c r="K437" s="160">
        <v>0</v>
      </c>
    </row>
    <row r="438" spans="1:11" ht="30" customHeight="1" x14ac:dyDescent="0.25">
      <c r="A438" s="217"/>
      <c r="B438" s="172"/>
      <c r="C438" s="185" t="s">
        <v>34</v>
      </c>
      <c r="D438" s="160">
        <v>0</v>
      </c>
      <c r="E438" s="160">
        <v>0</v>
      </c>
      <c r="F438" s="160">
        <v>0</v>
      </c>
      <c r="G438" s="160">
        <v>0</v>
      </c>
      <c r="H438" s="160">
        <v>0</v>
      </c>
      <c r="I438" s="160">
        <v>0</v>
      </c>
      <c r="J438" s="160">
        <v>0</v>
      </c>
      <c r="K438" s="160">
        <v>0</v>
      </c>
    </row>
    <row r="439" spans="1:11" ht="30" customHeight="1" x14ac:dyDescent="0.25">
      <c r="A439" s="217"/>
      <c r="B439" s="172"/>
      <c r="C439" s="186" t="s">
        <v>198</v>
      </c>
      <c r="D439" s="160">
        <v>0</v>
      </c>
      <c r="E439" s="160">
        <v>0</v>
      </c>
      <c r="F439" s="160">
        <v>0</v>
      </c>
      <c r="G439" s="160">
        <v>0</v>
      </c>
      <c r="H439" s="160">
        <v>0</v>
      </c>
      <c r="I439" s="160">
        <v>0</v>
      </c>
      <c r="J439" s="160">
        <v>0</v>
      </c>
      <c r="K439" s="160">
        <v>0</v>
      </c>
    </row>
    <row r="440" spans="1:11" ht="30" customHeight="1" x14ac:dyDescent="0.25">
      <c r="A440" s="217"/>
      <c r="B440" s="172"/>
      <c r="C440" s="185" t="s">
        <v>21</v>
      </c>
      <c r="D440" s="160">
        <v>0</v>
      </c>
      <c r="E440" s="160">
        <v>0</v>
      </c>
      <c r="F440" s="160">
        <v>0</v>
      </c>
      <c r="G440" s="160">
        <v>0</v>
      </c>
      <c r="H440" s="160">
        <v>0</v>
      </c>
      <c r="I440" s="160">
        <v>0</v>
      </c>
      <c r="J440" s="160">
        <v>0</v>
      </c>
      <c r="K440" s="160">
        <v>0</v>
      </c>
    </row>
    <row r="441" spans="1:11" ht="30" customHeight="1" x14ac:dyDescent="0.25">
      <c r="A441" s="218"/>
      <c r="B441" s="174"/>
      <c r="C441" s="185" t="s">
        <v>22</v>
      </c>
      <c r="D441" s="160">
        <v>0</v>
      </c>
      <c r="E441" s="160">
        <v>0</v>
      </c>
      <c r="F441" s="160">
        <v>0</v>
      </c>
      <c r="G441" s="160">
        <v>0</v>
      </c>
      <c r="H441" s="160">
        <v>0</v>
      </c>
      <c r="I441" s="160">
        <v>0</v>
      </c>
      <c r="J441" s="160">
        <v>0</v>
      </c>
      <c r="K441" s="160">
        <v>0</v>
      </c>
    </row>
    <row r="442" spans="1:11" ht="30" customHeight="1" x14ac:dyDescent="0.25">
      <c r="A442" s="216" t="s">
        <v>259</v>
      </c>
      <c r="B442" s="171" t="s">
        <v>253</v>
      </c>
      <c r="C442" s="184" t="s">
        <v>196</v>
      </c>
      <c r="D442" s="180">
        <f>D443+D445+D447+D448</f>
        <v>1905</v>
      </c>
      <c r="E442" s="180">
        <f>E443+E445+E447+E448</f>
        <v>1905</v>
      </c>
      <c r="F442" s="180">
        <f>F443+F445+F447+F448</f>
        <v>1905</v>
      </c>
      <c r="G442" s="180">
        <f>G443+G445+G447+G448</f>
        <v>1465</v>
      </c>
      <c r="H442" s="180">
        <f>H443+H445+H447+H448</f>
        <v>1465</v>
      </c>
      <c r="I442" s="156">
        <v>0</v>
      </c>
      <c r="J442" s="156">
        <v>0</v>
      </c>
      <c r="K442" s="156">
        <v>0</v>
      </c>
    </row>
    <row r="443" spans="1:11" ht="30" customHeight="1" x14ac:dyDescent="0.25">
      <c r="A443" s="217"/>
      <c r="B443" s="172"/>
      <c r="C443" s="185" t="s">
        <v>19</v>
      </c>
      <c r="D443" s="160">
        <v>1905</v>
      </c>
      <c r="E443" s="160">
        <v>1905</v>
      </c>
      <c r="F443" s="160">
        <f>2500-595</f>
        <v>1905</v>
      </c>
      <c r="G443" s="160">
        <v>1465</v>
      </c>
      <c r="H443" s="160">
        <v>1465</v>
      </c>
      <c r="I443" s="156">
        <v>0</v>
      </c>
      <c r="J443" s="156">
        <v>0</v>
      </c>
      <c r="K443" s="156">
        <v>0</v>
      </c>
    </row>
    <row r="444" spans="1:11" ht="30" customHeight="1" x14ac:dyDescent="0.25">
      <c r="A444" s="217"/>
      <c r="B444" s="172"/>
      <c r="C444" s="186" t="s">
        <v>197</v>
      </c>
      <c r="D444" s="160">
        <v>0</v>
      </c>
      <c r="E444" s="160">
        <v>0</v>
      </c>
      <c r="F444" s="160">
        <v>0</v>
      </c>
      <c r="G444" s="160">
        <v>0</v>
      </c>
      <c r="H444" s="160">
        <v>0</v>
      </c>
      <c r="I444" s="160">
        <v>0</v>
      </c>
      <c r="J444" s="160">
        <v>0</v>
      </c>
      <c r="K444" s="160">
        <v>0</v>
      </c>
    </row>
    <row r="445" spans="1:11" ht="30" customHeight="1" x14ac:dyDescent="0.25">
      <c r="A445" s="217"/>
      <c r="B445" s="172"/>
      <c r="C445" s="185" t="s">
        <v>34</v>
      </c>
      <c r="D445" s="160">
        <v>0</v>
      </c>
      <c r="E445" s="160">
        <v>0</v>
      </c>
      <c r="F445" s="160">
        <v>0</v>
      </c>
      <c r="G445" s="160">
        <v>0</v>
      </c>
      <c r="H445" s="160">
        <v>0</v>
      </c>
      <c r="I445" s="160">
        <v>0</v>
      </c>
      <c r="J445" s="160">
        <v>0</v>
      </c>
      <c r="K445" s="160">
        <v>0</v>
      </c>
    </row>
    <row r="446" spans="1:11" ht="30" customHeight="1" x14ac:dyDescent="0.25">
      <c r="A446" s="217"/>
      <c r="B446" s="172"/>
      <c r="C446" s="186" t="s">
        <v>198</v>
      </c>
      <c r="D446" s="160">
        <v>0</v>
      </c>
      <c r="E446" s="160">
        <v>0</v>
      </c>
      <c r="F446" s="160">
        <v>0</v>
      </c>
      <c r="G446" s="160">
        <v>0</v>
      </c>
      <c r="H446" s="160">
        <v>0</v>
      </c>
      <c r="I446" s="160">
        <v>0</v>
      </c>
      <c r="J446" s="160">
        <v>0</v>
      </c>
      <c r="K446" s="160">
        <v>0</v>
      </c>
    </row>
    <row r="447" spans="1:11" ht="30" customHeight="1" x14ac:dyDescent="0.25">
      <c r="A447" s="217"/>
      <c r="B447" s="172"/>
      <c r="C447" s="185" t="s">
        <v>21</v>
      </c>
      <c r="D447" s="160">
        <v>0</v>
      </c>
      <c r="E447" s="160">
        <v>0</v>
      </c>
      <c r="F447" s="160">
        <v>0</v>
      </c>
      <c r="G447" s="160">
        <v>0</v>
      </c>
      <c r="H447" s="160">
        <v>0</v>
      </c>
      <c r="I447" s="160">
        <v>0</v>
      </c>
      <c r="J447" s="160">
        <v>0</v>
      </c>
      <c r="K447" s="160">
        <v>0</v>
      </c>
    </row>
    <row r="448" spans="1:11" ht="30" customHeight="1" x14ac:dyDescent="0.25">
      <c r="A448" s="218"/>
      <c r="B448" s="174"/>
      <c r="C448" s="185" t="s">
        <v>22</v>
      </c>
      <c r="D448" s="160">
        <v>0</v>
      </c>
      <c r="E448" s="160">
        <v>0</v>
      </c>
      <c r="F448" s="160">
        <v>0</v>
      </c>
      <c r="G448" s="160">
        <v>0</v>
      </c>
      <c r="H448" s="160">
        <v>0</v>
      </c>
      <c r="I448" s="160">
        <v>0</v>
      </c>
      <c r="J448" s="160">
        <v>0</v>
      </c>
      <c r="K448" s="160">
        <v>0</v>
      </c>
    </row>
    <row r="449" spans="1:11" ht="30" customHeight="1" x14ac:dyDescent="0.25">
      <c r="A449" s="181" t="s">
        <v>260</v>
      </c>
      <c r="B449" s="171" t="s">
        <v>253</v>
      </c>
      <c r="C449" s="184" t="s">
        <v>196</v>
      </c>
      <c r="D449" s="180">
        <f>D450+D452+D454+D455</f>
        <v>2500</v>
      </c>
      <c r="E449" s="180">
        <f>E450+E452+E454+E455</f>
        <v>2500</v>
      </c>
      <c r="F449" s="180">
        <f>F450+F452+F454+F455</f>
        <v>2500</v>
      </c>
      <c r="G449" s="180">
        <f>G450+G452+G454+G455</f>
        <v>2500</v>
      </c>
      <c r="H449" s="180">
        <f>H450+H452+H454+H455</f>
        <v>2500</v>
      </c>
      <c r="I449" s="156">
        <f>G449/D449*100</f>
        <v>100</v>
      </c>
      <c r="J449" s="156">
        <f>G449/E449*100</f>
        <v>100</v>
      </c>
      <c r="K449" s="156">
        <f>G449/F449*100</f>
        <v>100</v>
      </c>
    </row>
    <row r="450" spans="1:11" ht="30" customHeight="1" x14ac:dyDescent="0.25">
      <c r="A450" s="182"/>
      <c r="B450" s="172"/>
      <c r="C450" s="185" t="s">
        <v>19</v>
      </c>
      <c r="D450" s="160">
        <f>D457+D464</f>
        <v>2500</v>
      </c>
      <c r="E450" s="160">
        <f>E457+E464</f>
        <v>2500</v>
      </c>
      <c r="F450" s="160">
        <f>F457+F464</f>
        <v>2500</v>
      </c>
      <c r="G450" s="160">
        <f>G457+G464</f>
        <v>2500</v>
      </c>
      <c r="H450" s="160">
        <f>H457+H464</f>
        <v>2500</v>
      </c>
      <c r="I450" s="178">
        <f>G450/D450*100</f>
        <v>100</v>
      </c>
      <c r="J450" s="178">
        <f>G450/E450*100</f>
        <v>100</v>
      </c>
      <c r="K450" s="178">
        <f>G450/F450*100</f>
        <v>100</v>
      </c>
    </row>
    <row r="451" spans="1:11" ht="30" customHeight="1" x14ac:dyDescent="0.25">
      <c r="A451" s="182"/>
      <c r="B451" s="172"/>
      <c r="C451" s="186" t="s">
        <v>197</v>
      </c>
      <c r="D451" s="160">
        <v>0</v>
      </c>
      <c r="E451" s="160">
        <v>0</v>
      </c>
      <c r="F451" s="160">
        <v>0</v>
      </c>
      <c r="G451" s="160">
        <v>0</v>
      </c>
      <c r="H451" s="160">
        <v>0</v>
      </c>
      <c r="I451" s="160">
        <v>0</v>
      </c>
      <c r="J451" s="160">
        <v>0</v>
      </c>
      <c r="K451" s="160">
        <v>0</v>
      </c>
    </row>
    <row r="452" spans="1:11" ht="30" customHeight="1" x14ac:dyDescent="0.25">
      <c r="A452" s="182"/>
      <c r="B452" s="172"/>
      <c r="C452" s="185" t="s">
        <v>34</v>
      </c>
      <c r="D452" s="160">
        <v>0</v>
      </c>
      <c r="E452" s="160">
        <v>0</v>
      </c>
      <c r="F452" s="160">
        <v>0</v>
      </c>
      <c r="G452" s="160">
        <v>0</v>
      </c>
      <c r="H452" s="160">
        <v>0</v>
      </c>
      <c r="I452" s="160">
        <v>0</v>
      </c>
      <c r="J452" s="160">
        <v>0</v>
      </c>
      <c r="K452" s="160">
        <v>0</v>
      </c>
    </row>
    <row r="453" spans="1:11" ht="30" customHeight="1" x14ac:dyDescent="0.25">
      <c r="A453" s="182"/>
      <c r="B453" s="172"/>
      <c r="C453" s="186" t="s">
        <v>198</v>
      </c>
      <c r="D453" s="160">
        <v>0</v>
      </c>
      <c r="E453" s="160">
        <v>0</v>
      </c>
      <c r="F453" s="160">
        <v>0</v>
      </c>
      <c r="G453" s="160">
        <v>0</v>
      </c>
      <c r="H453" s="160">
        <v>0</v>
      </c>
      <c r="I453" s="160">
        <v>0</v>
      </c>
      <c r="J453" s="160">
        <v>0</v>
      </c>
      <c r="K453" s="160">
        <v>0</v>
      </c>
    </row>
    <row r="454" spans="1:11" ht="30" customHeight="1" x14ac:dyDescent="0.25">
      <c r="A454" s="182"/>
      <c r="B454" s="172"/>
      <c r="C454" s="185" t="s">
        <v>21</v>
      </c>
      <c r="D454" s="160">
        <v>0</v>
      </c>
      <c r="E454" s="160">
        <v>0</v>
      </c>
      <c r="F454" s="160">
        <v>0</v>
      </c>
      <c r="G454" s="160">
        <v>0</v>
      </c>
      <c r="H454" s="160">
        <v>0</v>
      </c>
      <c r="I454" s="160">
        <v>0</v>
      </c>
      <c r="J454" s="160">
        <v>0</v>
      </c>
      <c r="K454" s="160">
        <v>0</v>
      </c>
    </row>
    <row r="455" spans="1:11" ht="30" customHeight="1" x14ac:dyDescent="0.25">
      <c r="A455" s="183"/>
      <c r="B455" s="174"/>
      <c r="C455" s="185" t="s">
        <v>22</v>
      </c>
      <c r="D455" s="160">
        <v>0</v>
      </c>
      <c r="E455" s="160">
        <v>0</v>
      </c>
      <c r="F455" s="160">
        <v>0</v>
      </c>
      <c r="G455" s="160">
        <v>0</v>
      </c>
      <c r="H455" s="160">
        <v>0</v>
      </c>
      <c r="I455" s="160">
        <v>0</v>
      </c>
      <c r="J455" s="160">
        <v>0</v>
      </c>
      <c r="K455" s="160">
        <v>0</v>
      </c>
    </row>
    <row r="456" spans="1:11" ht="30" customHeight="1" x14ac:dyDescent="0.25">
      <c r="A456" s="152" t="s">
        <v>261</v>
      </c>
      <c r="B456" s="171" t="s">
        <v>253</v>
      </c>
      <c r="C456" s="184" t="s">
        <v>196</v>
      </c>
      <c r="D456" s="180">
        <f>D457+D459+D461+D462</f>
        <v>0</v>
      </c>
      <c r="E456" s="180">
        <f>E457+E459+E461+E462</f>
        <v>0</v>
      </c>
      <c r="F456" s="180">
        <f>F457+F459+F461+F462</f>
        <v>0</v>
      </c>
      <c r="G456" s="180">
        <f>G457+G459+G461+G462</f>
        <v>0</v>
      </c>
      <c r="H456" s="180">
        <f>H457+H459+H461+H462</f>
        <v>0</v>
      </c>
      <c r="I456" s="156">
        <v>0</v>
      </c>
      <c r="J456" s="156">
        <v>0</v>
      </c>
      <c r="K456" s="156">
        <v>0</v>
      </c>
    </row>
    <row r="457" spans="1:11" ht="30" customHeight="1" x14ac:dyDescent="0.25">
      <c r="A457" s="157"/>
      <c r="B457" s="172"/>
      <c r="C457" s="185" t="s">
        <v>19</v>
      </c>
      <c r="D457" s="160">
        <v>0</v>
      </c>
      <c r="E457" s="160">
        <v>0</v>
      </c>
      <c r="F457" s="160">
        <v>0</v>
      </c>
      <c r="G457" s="160">
        <v>0</v>
      </c>
      <c r="H457" s="160">
        <v>0</v>
      </c>
      <c r="I457" s="156">
        <v>0</v>
      </c>
      <c r="J457" s="156">
        <v>0</v>
      </c>
      <c r="K457" s="156">
        <v>0</v>
      </c>
    </row>
    <row r="458" spans="1:11" ht="30" customHeight="1" x14ac:dyDescent="0.25">
      <c r="A458" s="157"/>
      <c r="B458" s="172"/>
      <c r="C458" s="186" t="s">
        <v>197</v>
      </c>
      <c r="D458" s="160">
        <v>0</v>
      </c>
      <c r="E458" s="160">
        <v>0</v>
      </c>
      <c r="F458" s="160">
        <v>0</v>
      </c>
      <c r="G458" s="160">
        <v>0</v>
      </c>
      <c r="H458" s="160">
        <v>0</v>
      </c>
      <c r="I458" s="160">
        <v>0</v>
      </c>
      <c r="J458" s="160">
        <v>0</v>
      </c>
      <c r="K458" s="160">
        <v>0</v>
      </c>
    </row>
    <row r="459" spans="1:11" ht="30" customHeight="1" x14ac:dyDescent="0.25">
      <c r="A459" s="157"/>
      <c r="B459" s="172"/>
      <c r="C459" s="185" t="s">
        <v>34</v>
      </c>
      <c r="D459" s="160">
        <v>0</v>
      </c>
      <c r="E459" s="160">
        <v>0</v>
      </c>
      <c r="F459" s="160">
        <v>0</v>
      </c>
      <c r="G459" s="160">
        <v>0</v>
      </c>
      <c r="H459" s="160">
        <v>0</v>
      </c>
      <c r="I459" s="160">
        <v>0</v>
      </c>
      <c r="J459" s="160">
        <v>0</v>
      </c>
      <c r="K459" s="160">
        <v>0</v>
      </c>
    </row>
    <row r="460" spans="1:11" ht="30" customHeight="1" x14ac:dyDescent="0.25">
      <c r="A460" s="157"/>
      <c r="B460" s="172"/>
      <c r="C460" s="186" t="s">
        <v>198</v>
      </c>
      <c r="D460" s="160">
        <v>0</v>
      </c>
      <c r="E460" s="160">
        <v>0</v>
      </c>
      <c r="F460" s="160">
        <v>0</v>
      </c>
      <c r="G460" s="160">
        <v>0</v>
      </c>
      <c r="H460" s="160">
        <v>0</v>
      </c>
      <c r="I460" s="160">
        <v>0</v>
      </c>
      <c r="J460" s="160">
        <v>0</v>
      </c>
      <c r="K460" s="160">
        <v>0</v>
      </c>
    </row>
    <row r="461" spans="1:11" ht="30" customHeight="1" x14ac:dyDescent="0.25">
      <c r="A461" s="157"/>
      <c r="B461" s="172"/>
      <c r="C461" s="185" t="s">
        <v>21</v>
      </c>
      <c r="D461" s="160">
        <v>0</v>
      </c>
      <c r="E461" s="160">
        <v>0</v>
      </c>
      <c r="F461" s="160">
        <v>0</v>
      </c>
      <c r="G461" s="160">
        <v>0</v>
      </c>
      <c r="H461" s="160">
        <v>0</v>
      </c>
      <c r="I461" s="160">
        <v>0</v>
      </c>
      <c r="J461" s="160">
        <v>0</v>
      </c>
      <c r="K461" s="160">
        <v>0</v>
      </c>
    </row>
    <row r="462" spans="1:11" ht="30" customHeight="1" x14ac:dyDescent="0.25">
      <c r="A462" s="162"/>
      <c r="B462" s="174"/>
      <c r="C462" s="185" t="s">
        <v>22</v>
      </c>
      <c r="D462" s="160">
        <v>0</v>
      </c>
      <c r="E462" s="160">
        <v>0</v>
      </c>
      <c r="F462" s="160">
        <v>0</v>
      </c>
      <c r="G462" s="160">
        <v>0</v>
      </c>
      <c r="H462" s="160">
        <v>0</v>
      </c>
      <c r="I462" s="160">
        <v>0</v>
      </c>
      <c r="J462" s="160">
        <v>0</v>
      </c>
      <c r="K462" s="160">
        <v>0</v>
      </c>
    </row>
    <row r="463" spans="1:11" ht="30" customHeight="1" x14ac:dyDescent="0.25">
      <c r="A463" s="157" t="s">
        <v>262</v>
      </c>
      <c r="B463" s="226" t="s">
        <v>263</v>
      </c>
      <c r="C463" s="184" t="s">
        <v>196</v>
      </c>
      <c r="D463" s="180">
        <f>D464+D466+D468+D469</f>
        <v>2500</v>
      </c>
      <c r="E463" s="180">
        <f>E464+E466+E468+E469</f>
        <v>2500</v>
      </c>
      <c r="F463" s="180">
        <f>F464+F466+F468+F469</f>
        <v>2500</v>
      </c>
      <c r="G463" s="180">
        <f>G464+G466+G468+G469</f>
        <v>2500</v>
      </c>
      <c r="H463" s="180">
        <f>H464+H466+H468+H469</f>
        <v>2500</v>
      </c>
      <c r="I463" s="156">
        <f>G463/D463*100</f>
        <v>100</v>
      </c>
      <c r="J463" s="156">
        <f>H463/E463*100</f>
        <v>100</v>
      </c>
      <c r="K463" s="156">
        <f>G463/F463*100</f>
        <v>100</v>
      </c>
    </row>
    <row r="464" spans="1:11" ht="30" customHeight="1" x14ac:dyDescent="0.25">
      <c r="A464" s="157"/>
      <c r="B464" s="227"/>
      <c r="C464" s="185" t="s">
        <v>19</v>
      </c>
      <c r="D464" s="160">
        <v>2500</v>
      </c>
      <c r="E464" s="160">
        <v>2500</v>
      </c>
      <c r="F464" s="160">
        <v>2500</v>
      </c>
      <c r="G464" s="160">
        <v>2500</v>
      </c>
      <c r="H464" s="160">
        <v>2500</v>
      </c>
      <c r="I464" s="178">
        <f>G464/D464*100</f>
        <v>100</v>
      </c>
      <c r="J464" s="178">
        <f>H464/E464*100</f>
        <v>100</v>
      </c>
      <c r="K464" s="178">
        <f>G464/F464*100</f>
        <v>100</v>
      </c>
    </row>
    <row r="465" spans="1:11" ht="30" customHeight="1" x14ac:dyDescent="0.25">
      <c r="A465" s="157"/>
      <c r="B465" s="227"/>
      <c r="C465" s="186" t="s">
        <v>197</v>
      </c>
      <c r="D465" s="160">
        <v>0</v>
      </c>
      <c r="E465" s="160">
        <v>0</v>
      </c>
      <c r="F465" s="160">
        <v>0</v>
      </c>
      <c r="G465" s="160">
        <v>0</v>
      </c>
      <c r="H465" s="160">
        <v>0</v>
      </c>
      <c r="I465" s="160">
        <v>0</v>
      </c>
      <c r="J465" s="160">
        <v>0</v>
      </c>
      <c r="K465" s="160">
        <v>0</v>
      </c>
    </row>
    <row r="466" spans="1:11" ht="30" customHeight="1" x14ac:dyDescent="0.25">
      <c r="A466" s="157"/>
      <c r="B466" s="227"/>
      <c r="C466" s="185" t="s">
        <v>34</v>
      </c>
      <c r="D466" s="160">
        <v>0</v>
      </c>
      <c r="E466" s="160">
        <v>0</v>
      </c>
      <c r="F466" s="160">
        <v>0</v>
      </c>
      <c r="G466" s="160">
        <v>0</v>
      </c>
      <c r="H466" s="160">
        <v>0</v>
      </c>
      <c r="I466" s="160">
        <v>0</v>
      </c>
      <c r="J466" s="160">
        <v>0</v>
      </c>
      <c r="K466" s="160">
        <v>0</v>
      </c>
    </row>
    <row r="467" spans="1:11" ht="30" customHeight="1" x14ac:dyDescent="0.25">
      <c r="A467" s="157"/>
      <c r="B467" s="227"/>
      <c r="C467" s="186" t="s">
        <v>198</v>
      </c>
      <c r="D467" s="160">
        <v>0</v>
      </c>
      <c r="E467" s="160">
        <v>0</v>
      </c>
      <c r="F467" s="160">
        <v>0</v>
      </c>
      <c r="G467" s="160">
        <v>0</v>
      </c>
      <c r="H467" s="160">
        <v>0</v>
      </c>
      <c r="I467" s="160">
        <v>0</v>
      </c>
      <c r="J467" s="160">
        <v>0</v>
      </c>
      <c r="K467" s="160">
        <v>0</v>
      </c>
    </row>
    <row r="468" spans="1:11" ht="30" customHeight="1" x14ac:dyDescent="0.25">
      <c r="A468" s="157"/>
      <c r="B468" s="227"/>
      <c r="C468" s="185" t="s">
        <v>21</v>
      </c>
      <c r="D468" s="160">
        <v>0</v>
      </c>
      <c r="E468" s="160">
        <v>0</v>
      </c>
      <c r="F468" s="160">
        <v>0</v>
      </c>
      <c r="G468" s="160">
        <v>0</v>
      </c>
      <c r="H468" s="160">
        <v>0</v>
      </c>
      <c r="I468" s="160">
        <v>0</v>
      </c>
      <c r="J468" s="160">
        <v>0</v>
      </c>
      <c r="K468" s="160">
        <v>0</v>
      </c>
    </row>
    <row r="469" spans="1:11" ht="30" customHeight="1" x14ac:dyDescent="0.25">
      <c r="A469" s="162"/>
      <c r="B469" s="228"/>
      <c r="C469" s="185" t="s">
        <v>22</v>
      </c>
      <c r="D469" s="160">
        <v>0</v>
      </c>
      <c r="E469" s="160">
        <v>0</v>
      </c>
      <c r="F469" s="160">
        <v>0</v>
      </c>
      <c r="G469" s="160">
        <v>0</v>
      </c>
      <c r="H469" s="160">
        <v>0</v>
      </c>
      <c r="I469" s="160">
        <v>0</v>
      </c>
      <c r="J469" s="160">
        <v>0</v>
      </c>
      <c r="K469" s="160">
        <v>0</v>
      </c>
    </row>
    <row r="470" spans="1:11" ht="30" customHeight="1" x14ac:dyDescent="0.25">
      <c r="A470" s="229" t="s">
        <v>264</v>
      </c>
      <c r="B470" s="171" t="s">
        <v>257</v>
      </c>
      <c r="C470" s="184" t="s">
        <v>196</v>
      </c>
      <c r="D470" s="180">
        <f>D471+D473+D475+D476</f>
        <v>383000</v>
      </c>
      <c r="E470" s="180">
        <f>E471+E473+E475+E476</f>
        <v>383000</v>
      </c>
      <c r="F470" s="180">
        <f>F471+F473+F475+F476</f>
        <v>383000</v>
      </c>
      <c r="G470" s="180">
        <f>G471+G473+G475+G476</f>
        <v>383000</v>
      </c>
      <c r="H470" s="180">
        <f>H471+H473+H475+H476</f>
        <v>383000</v>
      </c>
      <c r="I470" s="156">
        <f>G470/D470*100</f>
        <v>100</v>
      </c>
      <c r="J470" s="156">
        <f>G470/E470*100</f>
        <v>100</v>
      </c>
      <c r="K470" s="156">
        <f>G470/F470*100</f>
        <v>100</v>
      </c>
    </row>
    <row r="471" spans="1:11" ht="30" customHeight="1" x14ac:dyDescent="0.25">
      <c r="A471" s="230"/>
      <c r="B471" s="172"/>
      <c r="C471" s="185" t="s">
        <v>19</v>
      </c>
      <c r="D471" s="160">
        <v>383000</v>
      </c>
      <c r="E471" s="160">
        <v>383000</v>
      </c>
      <c r="F471" s="160">
        <v>383000</v>
      </c>
      <c r="G471" s="160">
        <v>383000</v>
      </c>
      <c r="H471" s="160">
        <v>383000</v>
      </c>
      <c r="I471" s="178">
        <f>G471/D471*100</f>
        <v>100</v>
      </c>
      <c r="J471" s="178">
        <f>G471/E471*100</f>
        <v>100</v>
      </c>
      <c r="K471" s="178">
        <f>G471/F471*100</f>
        <v>100</v>
      </c>
    </row>
    <row r="472" spans="1:11" ht="30" customHeight="1" x14ac:dyDescent="0.25">
      <c r="A472" s="230"/>
      <c r="B472" s="172"/>
      <c r="C472" s="186" t="s">
        <v>197</v>
      </c>
      <c r="D472" s="160">
        <v>0</v>
      </c>
      <c r="E472" s="160">
        <v>0</v>
      </c>
      <c r="F472" s="160">
        <v>0</v>
      </c>
      <c r="G472" s="160">
        <v>0</v>
      </c>
      <c r="H472" s="160">
        <v>0</v>
      </c>
      <c r="I472" s="160">
        <v>0</v>
      </c>
      <c r="J472" s="160">
        <v>0</v>
      </c>
      <c r="K472" s="160">
        <v>0</v>
      </c>
    </row>
    <row r="473" spans="1:11" ht="30" customHeight="1" x14ac:dyDescent="0.25">
      <c r="A473" s="230"/>
      <c r="B473" s="172"/>
      <c r="C473" s="185" t="s">
        <v>34</v>
      </c>
      <c r="D473" s="160">
        <v>0</v>
      </c>
      <c r="E473" s="160">
        <v>0</v>
      </c>
      <c r="F473" s="160">
        <v>0</v>
      </c>
      <c r="G473" s="160">
        <v>0</v>
      </c>
      <c r="H473" s="160">
        <v>0</v>
      </c>
      <c r="I473" s="160">
        <v>0</v>
      </c>
      <c r="J473" s="160">
        <v>0</v>
      </c>
      <c r="K473" s="160">
        <v>0</v>
      </c>
    </row>
    <row r="474" spans="1:11" ht="30" customHeight="1" x14ac:dyDescent="0.25">
      <c r="A474" s="230"/>
      <c r="B474" s="172"/>
      <c r="C474" s="186" t="s">
        <v>198</v>
      </c>
      <c r="D474" s="160">
        <v>0</v>
      </c>
      <c r="E474" s="160">
        <v>0</v>
      </c>
      <c r="F474" s="160">
        <v>0</v>
      </c>
      <c r="G474" s="160">
        <v>0</v>
      </c>
      <c r="H474" s="160">
        <v>0</v>
      </c>
      <c r="I474" s="160">
        <v>0</v>
      </c>
      <c r="J474" s="160">
        <v>0</v>
      </c>
      <c r="K474" s="160">
        <v>0</v>
      </c>
    </row>
    <row r="475" spans="1:11" ht="30" customHeight="1" x14ac:dyDescent="0.25">
      <c r="A475" s="230"/>
      <c r="B475" s="172"/>
      <c r="C475" s="185" t="s">
        <v>21</v>
      </c>
      <c r="D475" s="160">
        <v>0</v>
      </c>
      <c r="E475" s="160">
        <v>0</v>
      </c>
      <c r="F475" s="160">
        <v>0</v>
      </c>
      <c r="G475" s="160">
        <v>0</v>
      </c>
      <c r="H475" s="160">
        <v>0</v>
      </c>
      <c r="I475" s="160">
        <v>0</v>
      </c>
      <c r="J475" s="160">
        <v>0</v>
      </c>
      <c r="K475" s="160">
        <v>0</v>
      </c>
    </row>
    <row r="476" spans="1:11" ht="30" customHeight="1" x14ac:dyDescent="0.25">
      <c r="A476" s="231"/>
      <c r="B476" s="174"/>
      <c r="C476" s="185" t="s">
        <v>22</v>
      </c>
      <c r="D476" s="160">
        <v>0</v>
      </c>
      <c r="E476" s="160">
        <v>0</v>
      </c>
      <c r="F476" s="160">
        <v>0</v>
      </c>
      <c r="G476" s="160">
        <v>0</v>
      </c>
      <c r="H476" s="160">
        <v>0</v>
      </c>
      <c r="I476" s="160">
        <v>0</v>
      </c>
      <c r="J476" s="160">
        <v>0</v>
      </c>
      <c r="K476" s="160">
        <v>0</v>
      </c>
    </row>
    <row r="477" spans="1:11" ht="30" customHeight="1" x14ac:dyDescent="0.25">
      <c r="A477" s="229" t="s">
        <v>265</v>
      </c>
      <c r="B477" s="171" t="s">
        <v>266</v>
      </c>
      <c r="C477" s="184" t="s">
        <v>196</v>
      </c>
      <c r="D477" s="180">
        <f>D478+D480+D482+D483</f>
        <v>0</v>
      </c>
      <c r="E477" s="180">
        <f>E478+E480</f>
        <v>0</v>
      </c>
      <c r="F477" s="180">
        <f>F478+F480+F482+F483</f>
        <v>0</v>
      </c>
      <c r="G477" s="180">
        <f>G478+G480+G482+G483</f>
        <v>0</v>
      </c>
      <c r="H477" s="180">
        <f>H478+H480+H482+H483</f>
        <v>0</v>
      </c>
      <c r="I477" s="156">
        <v>0</v>
      </c>
      <c r="J477" s="156">
        <v>0</v>
      </c>
      <c r="K477" s="156">
        <v>0</v>
      </c>
    </row>
    <row r="478" spans="1:11" ht="30" customHeight="1" x14ac:dyDescent="0.25">
      <c r="A478" s="230"/>
      <c r="B478" s="172"/>
      <c r="C478" s="185" t="s">
        <v>19</v>
      </c>
      <c r="D478" s="160">
        <v>0</v>
      </c>
      <c r="E478" s="160">
        <v>0</v>
      </c>
      <c r="F478" s="160">
        <v>0</v>
      </c>
      <c r="G478" s="160">
        <v>0</v>
      </c>
      <c r="H478" s="160">
        <v>0</v>
      </c>
      <c r="I478" s="156">
        <v>0</v>
      </c>
      <c r="J478" s="156">
        <v>0</v>
      </c>
      <c r="K478" s="156">
        <v>0</v>
      </c>
    </row>
    <row r="479" spans="1:11" ht="30" customHeight="1" x14ac:dyDescent="0.25">
      <c r="A479" s="230"/>
      <c r="B479" s="172"/>
      <c r="C479" s="186" t="s">
        <v>197</v>
      </c>
      <c r="D479" s="160">
        <v>0</v>
      </c>
      <c r="E479" s="160">
        <v>0</v>
      </c>
      <c r="F479" s="160">
        <v>0</v>
      </c>
      <c r="G479" s="160">
        <f>G478</f>
        <v>0</v>
      </c>
      <c r="H479" s="160">
        <f>H478</f>
        <v>0</v>
      </c>
      <c r="I479" s="156">
        <v>0</v>
      </c>
      <c r="J479" s="156">
        <v>0</v>
      </c>
      <c r="K479" s="156">
        <v>0</v>
      </c>
    </row>
    <row r="480" spans="1:11" ht="30" customHeight="1" x14ac:dyDescent="0.25">
      <c r="A480" s="230"/>
      <c r="B480" s="172"/>
      <c r="C480" s="185" t="s">
        <v>34</v>
      </c>
      <c r="D480" s="160">
        <v>0</v>
      </c>
      <c r="E480" s="160">
        <v>0</v>
      </c>
      <c r="F480" s="160">
        <v>0</v>
      </c>
      <c r="G480" s="160">
        <v>0</v>
      </c>
      <c r="H480" s="160">
        <v>0</v>
      </c>
      <c r="I480" s="156">
        <v>0</v>
      </c>
      <c r="J480" s="156">
        <v>0</v>
      </c>
      <c r="K480" s="156">
        <v>0</v>
      </c>
    </row>
    <row r="481" spans="1:11" ht="30" customHeight="1" x14ac:dyDescent="0.25">
      <c r="A481" s="230"/>
      <c r="B481" s="172"/>
      <c r="C481" s="186" t="s">
        <v>198</v>
      </c>
      <c r="D481" s="160">
        <v>0</v>
      </c>
      <c r="E481" s="160">
        <v>0</v>
      </c>
      <c r="F481" s="160">
        <v>0</v>
      </c>
      <c r="G481" s="160">
        <v>0</v>
      </c>
      <c r="H481" s="160">
        <f>H480</f>
        <v>0</v>
      </c>
      <c r="I481" s="156">
        <v>0</v>
      </c>
      <c r="J481" s="156">
        <v>0</v>
      </c>
      <c r="K481" s="156">
        <v>0</v>
      </c>
    </row>
    <row r="482" spans="1:11" ht="30" customHeight="1" x14ac:dyDescent="0.25">
      <c r="A482" s="230"/>
      <c r="B482" s="172"/>
      <c r="C482" s="185" t="s">
        <v>21</v>
      </c>
      <c r="D482" s="160">
        <v>0</v>
      </c>
      <c r="E482" s="160">
        <v>0</v>
      </c>
      <c r="F482" s="160">
        <v>0</v>
      </c>
      <c r="G482" s="160">
        <v>0</v>
      </c>
      <c r="H482" s="160">
        <v>0</v>
      </c>
      <c r="I482" s="160">
        <v>0</v>
      </c>
      <c r="J482" s="160">
        <v>0</v>
      </c>
      <c r="K482" s="160">
        <v>0</v>
      </c>
    </row>
    <row r="483" spans="1:11" ht="30" customHeight="1" x14ac:dyDescent="0.25">
      <c r="A483" s="230"/>
      <c r="B483" s="174"/>
      <c r="C483" s="185" t="s">
        <v>22</v>
      </c>
      <c r="D483" s="160">
        <v>0</v>
      </c>
      <c r="E483" s="160">
        <v>0</v>
      </c>
      <c r="F483" s="160">
        <v>0</v>
      </c>
      <c r="G483" s="160">
        <v>0</v>
      </c>
      <c r="H483" s="160">
        <v>0</v>
      </c>
      <c r="I483" s="160">
        <v>0</v>
      </c>
      <c r="J483" s="160">
        <v>0</v>
      </c>
      <c r="K483" s="160">
        <v>0</v>
      </c>
    </row>
    <row r="484" spans="1:11" ht="30" customHeight="1" x14ac:dyDescent="0.25">
      <c r="A484" s="230"/>
      <c r="B484" s="171" t="s">
        <v>26</v>
      </c>
      <c r="C484" s="185" t="s">
        <v>196</v>
      </c>
      <c r="D484" s="160">
        <f>D485+D487+D489+D490</f>
        <v>3279.5</v>
      </c>
      <c r="E484" s="160">
        <f>E485+E487+E489+E490</f>
        <v>3279.5</v>
      </c>
      <c r="F484" s="160">
        <f>F485+F487+F489+F490</f>
        <v>3279.5</v>
      </c>
      <c r="G484" s="160">
        <f>G485+G487+G489+G490</f>
        <v>3279.5</v>
      </c>
      <c r="H484" s="160">
        <f>H485+H487+H489+H490</f>
        <v>3279.5</v>
      </c>
      <c r="I484" s="156">
        <f>G484/D484*100</f>
        <v>100</v>
      </c>
      <c r="J484" s="156">
        <f>G484/E484*100</f>
        <v>100</v>
      </c>
      <c r="K484" s="156">
        <f>G484/F484*100</f>
        <v>100</v>
      </c>
    </row>
    <row r="485" spans="1:11" ht="30" customHeight="1" x14ac:dyDescent="0.25">
      <c r="A485" s="230"/>
      <c r="B485" s="172"/>
      <c r="C485" s="185" t="s">
        <v>19</v>
      </c>
      <c r="D485" s="160">
        <v>1239.7</v>
      </c>
      <c r="E485" s="160">
        <v>1239.7</v>
      </c>
      <c r="F485" s="160">
        <v>1239.7</v>
      </c>
      <c r="G485" s="160">
        <v>1239.7</v>
      </c>
      <c r="H485" s="160">
        <v>1239.7</v>
      </c>
      <c r="I485" s="178">
        <f>G485/D485*100</f>
        <v>100</v>
      </c>
      <c r="J485" s="178">
        <f>G485/E485*100</f>
        <v>100</v>
      </c>
      <c r="K485" s="178">
        <f>G485/F485*100</f>
        <v>100</v>
      </c>
    </row>
    <row r="486" spans="1:11" ht="30" customHeight="1" x14ac:dyDescent="0.25">
      <c r="A486" s="230"/>
      <c r="B486" s="172"/>
      <c r="C486" s="186" t="s">
        <v>197</v>
      </c>
      <c r="D486" s="160">
        <f>D485</f>
        <v>1239.7</v>
      </c>
      <c r="E486" s="160">
        <f>E485</f>
        <v>1239.7</v>
      </c>
      <c r="F486" s="160">
        <f>F485</f>
        <v>1239.7</v>
      </c>
      <c r="G486" s="160">
        <f>G485</f>
        <v>1239.7</v>
      </c>
      <c r="H486" s="160">
        <f>H485</f>
        <v>1239.7</v>
      </c>
      <c r="I486" s="178">
        <f>G486/D486*100</f>
        <v>100</v>
      </c>
      <c r="J486" s="178">
        <f>G486/E486*100</f>
        <v>100</v>
      </c>
      <c r="K486" s="178">
        <f>G486/F486*100</f>
        <v>100</v>
      </c>
    </row>
    <row r="487" spans="1:11" ht="30" customHeight="1" x14ac:dyDescent="0.25">
      <c r="A487" s="230"/>
      <c r="B487" s="172"/>
      <c r="C487" s="185" t="s">
        <v>34</v>
      </c>
      <c r="D487" s="160">
        <v>2039.8</v>
      </c>
      <c r="E487" s="160">
        <v>2039.8</v>
      </c>
      <c r="F487" s="160">
        <v>2039.8</v>
      </c>
      <c r="G487" s="160">
        <v>2039.8</v>
      </c>
      <c r="H487" s="160">
        <v>2039.8</v>
      </c>
      <c r="I487" s="156">
        <f>G487/D487*100</f>
        <v>100</v>
      </c>
      <c r="J487" s="156">
        <f>G487/E487*100</f>
        <v>100</v>
      </c>
      <c r="K487" s="156">
        <f>G487/F487*100</f>
        <v>100</v>
      </c>
    </row>
    <row r="488" spans="1:11" ht="30" customHeight="1" x14ac:dyDescent="0.25">
      <c r="A488" s="230"/>
      <c r="B488" s="172"/>
      <c r="C488" s="186" t="s">
        <v>198</v>
      </c>
      <c r="D488" s="160">
        <f>D487</f>
        <v>2039.8</v>
      </c>
      <c r="E488" s="160">
        <f>E487</f>
        <v>2039.8</v>
      </c>
      <c r="F488" s="160">
        <f>F487</f>
        <v>2039.8</v>
      </c>
      <c r="G488" s="160">
        <f>G487</f>
        <v>2039.8</v>
      </c>
      <c r="H488" s="160">
        <f>H487</f>
        <v>2039.8</v>
      </c>
      <c r="I488" s="156">
        <f>G488/D488*100</f>
        <v>100</v>
      </c>
      <c r="J488" s="156">
        <f>G488/E488*100</f>
        <v>100</v>
      </c>
      <c r="K488" s="156">
        <f>G488/F488*100</f>
        <v>100</v>
      </c>
    </row>
    <row r="489" spans="1:11" ht="30" customHeight="1" x14ac:dyDescent="0.25">
      <c r="A489" s="230"/>
      <c r="B489" s="172"/>
      <c r="C489" s="185" t="s">
        <v>21</v>
      </c>
      <c r="D489" s="160">
        <v>0</v>
      </c>
      <c r="E489" s="160">
        <v>0</v>
      </c>
      <c r="F489" s="160">
        <v>0</v>
      </c>
      <c r="G489" s="160">
        <v>0</v>
      </c>
      <c r="H489" s="160">
        <v>0</v>
      </c>
      <c r="I489" s="160">
        <v>0</v>
      </c>
      <c r="J489" s="160">
        <v>0</v>
      </c>
      <c r="K489" s="160">
        <v>0</v>
      </c>
    </row>
    <row r="490" spans="1:11" ht="30" customHeight="1" x14ac:dyDescent="0.25">
      <c r="A490" s="231"/>
      <c r="B490" s="174"/>
      <c r="C490" s="185" t="s">
        <v>22</v>
      </c>
      <c r="D490" s="160">
        <v>0</v>
      </c>
      <c r="E490" s="160">
        <v>0</v>
      </c>
      <c r="F490" s="160">
        <v>0</v>
      </c>
      <c r="G490" s="160">
        <v>0</v>
      </c>
      <c r="H490" s="160">
        <v>0</v>
      </c>
      <c r="I490" s="160">
        <v>0</v>
      </c>
      <c r="J490" s="160">
        <v>0</v>
      </c>
      <c r="K490" s="160">
        <v>0</v>
      </c>
    </row>
    <row r="491" spans="1:11" ht="30" customHeight="1" x14ac:dyDescent="0.25">
      <c r="A491" s="229" t="s">
        <v>267</v>
      </c>
      <c r="B491" s="171" t="s">
        <v>266</v>
      </c>
      <c r="C491" s="185" t="s">
        <v>196</v>
      </c>
      <c r="D491" s="160">
        <f>D492+D494+D496+D497</f>
        <v>63121.4</v>
      </c>
      <c r="E491" s="160">
        <f t="shared" ref="E491:H491" si="47">E492+E494+E496+E497</f>
        <v>63121.4</v>
      </c>
      <c r="F491" s="160">
        <f t="shared" si="47"/>
        <v>63121.4</v>
      </c>
      <c r="G491" s="160">
        <f t="shared" si="47"/>
        <v>63121.4</v>
      </c>
      <c r="H491" s="160">
        <f t="shared" si="47"/>
        <v>63121.4</v>
      </c>
      <c r="I491" s="156">
        <f>G491/D491*100</f>
        <v>100</v>
      </c>
      <c r="J491" s="156">
        <f>G491/E491*100</f>
        <v>100</v>
      </c>
      <c r="K491" s="156">
        <f>G491/F491*100</f>
        <v>100</v>
      </c>
    </row>
    <row r="492" spans="1:11" ht="30" customHeight="1" x14ac:dyDescent="0.25">
      <c r="A492" s="230"/>
      <c r="B492" s="172"/>
      <c r="C492" s="185" t="s">
        <v>19</v>
      </c>
      <c r="D492" s="160">
        <v>1262.4000000000001</v>
      </c>
      <c r="E492" s="160">
        <v>1262.4000000000001</v>
      </c>
      <c r="F492" s="160">
        <v>1262.4000000000001</v>
      </c>
      <c r="G492" s="160">
        <v>1262.4000000000001</v>
      </c>
      <c r="H492" s="160">
        <v>1262.4000000000001</v>
      </c>
      <c r="I492" s="178">
        <f>G492/D492*100</f>
        <v>100</v>
      </c>
      <c r="J492" s="178">
        <f>G492/E492*100</f>
        <v>100</v>
      </c>
      <c r="K492" s="178">
        <f>G492/F492*100</f>
        <v>100</v>
      </c>
    </row>
    <row r="493" spans="1:11" ht="30" customHeight="1" x14ac:dyDescent="0.25">
      <c r="A493" s="230"/>
      <c r="B493" s="172"/>
      <c r="C493" s="186" t="s">
        <v>197</v>
      </c>
      <c r="D493" s="160">
        <f>D492</f>
        <v>1262.4000000000001</v>
      </c>
      <c r="E493" s="160">
        <f>E492</f>
        <v>1262.4000000000001</v>
      </c>
      <c r="F493" s="160">
        <f>F492</f>
        <v>1262.4000000000001</v>
      </c>
      <c r="G493" s="160">
        <f>G492</f>
        <v>1262.4000000000001</v>
      </c>
      <c r="H493" s="160">
        <f>H492</f>
        <v>1262.4000000000001</v>
      </c>
      <c r="I493" s="178">
        <f>G493/D493*100</f>
        <v>100</v>
      </c>
      <c r="J493" s="178">
        <f>G493/E493*100</f>
        <v>100</v>
      </c>
      <c r="K493" s="178">
        <f>G493/F493*100</f>
        <v>100</v>
      </c>
    </row>
    <row r="494" spans="1:11" ht="30" customHeight="1" x14ac:dyDescent="0.25">
      <c r="A494" s="230"/>
      <c r="B494" s="172"/>
      <c r="C494" s="185" t="s">
        <v>34</v>
      </c>
      <c r="D494" s="160">
        <v>61859</v>
      </c>
      <c r="E494" s="160">
        <v>61859</v>
      </c>
      <c r="F494" s="160">
        <v>61859</v>
      </c>
      <c r="G494" s="160">
        <v>61859</v>
      </c>
      <c r="H494" s="160">
        <v>61859</v>
      </c>
      <c r="I494" s="156">
        <f>G494/D494*100</f>
        <v>100</v>
      </c>
      <c r="J494" s="156">
        <f>G494/E494*100</f>
        <v>100</v>
      </c>
      <c r="K494" s="156">
        <f>G494/F494*100</f>
        <v>100</v>
      </c>
    </row>
    <row r="495" spans="1:11" ht="30" customHeight="1" x14ac:dyDescent="0.25">
      <c r="A495" s="230"/>
      <c r="B495" s="172"/>
      <c r="C495" s="186" t="s">
        <v>198</v>
      </c>
      <c r="D495" s="160">
        <f>D494</f>
        <v>61859</v>
      </c>
      <c r="E495" s="160">
        <f>E494</f>
        <v>61859</v>
      </c>
      <c r="F495" s="160">
        <f>F494</f>
        <v>61859</v>
      </c>
      <c r="G495" s="160">
        <f>G494</f>
        <v>61859</v>
      </c>
      <c r="H495" s="160">
        <f>H494</f>
        <v>61859</v>
      </c>
      <c r="I495" s="156">
        <f>G495/D495*100</f>
        <v>100</v>
      </c>
      <c r="J495" s="156">
        <f>G495/E495*100</f>
        <v>100</v>
      </c>
      <c r="K495" s="156">
        <f>G495/F495*100</f>
        <v>100</v>
      </c>
    </row>
    <row r="496" spans="1:11" ht="30" customHeight="1" x14ac:dyDescent="0.25">
      <c r="A496" s="230"/>
      <c r="B496" s="172"/>
      <c r="C496" s="185" t="s">
        <v>21</v>
      </c>
      <c r="D496" s="160">
        <v>0</v>
      </c>
      <c r="E496" s="160">
        <v>0</v>
      </c>
      <c r="F496" s="160">
        <v>0</v>
      </c>
      <c r="G496" s="160">
        <v>0</v>
      </c>
      <c r="H496" s="160">
        <v>0</v>
      </c>
      <c r="I496" s="160">
        <v>0</v>
      </c>
      <c r="J496" s="160">
        <v>0</v>
      </c>
      <c r="K496" s="160">
        <v>0</v>
      </c>
    </row>
    <row r="497" spans="1:11" ht="30" customHeight="1" x14ac:dyDescent="0.25">
      <c r="A497" s="231"/>
      <c r="B497" s="174"/>
      <c r="C497" s="185" t="s">
        <v>22</v>
      </c>
      <c r="D497" s="160">
        <v>0</v>
      </c>
      <c r="E497" s="160">
        <v>0</v>
      </c>
      <c r="F497" s="160">
        <v>0</v>
      </c>
      <c r="G497" s="160">
        <v>0</v>
      </c>
      <c r="H497" s="160">
        <v>0</v>
      </c>
      <c r="I497" s="160">
        <v>0</v>
      </c>
      <c r="J497" s="160">
        <v>0</v>
      </c>
      <c r="K497" s="160">
        <v>0</v>
      </c>
    </row>
    <row r="498" spans="1:11" ht="30" customHeight="1" x14ac:dyDescent="0.25">
      <c r="A498" s="229" t="s">
        <v>268</v>
      </c>
      <c r="B498" s="171" t="s">
        <v>266</v>
      </c>
      <c r="C498" s="185" t="s">
        <v>196</v>
      </c>
      <c r="D498" s="160">
        <f>D499+D501+D503+D504</f>
        <v>15318.1</v>
      </c>
      <c r="E498" s="160">
        <f t="shared" ref="E498:H498" si="48">E499+E501+E503+E504</f>
        <v>15318.1</v>
      </c>
      <c r="F498" s="160">
        <f t="shared" si="48"/>
        <v>15318.1</v>
      </c>
      <c r="G498" s="160">
        <f t="shared" si="48"/>
        <v>15318.1</v>
      </c>
      <c r="H498" s="160">
        <f t="shared" si="48"/>
        <v>15318.1</v>
      </c>
      <c r="I498" s="156">
        <f>G498/D498*100</f>
        <v>100</v>
      </c>
      <c r="J498" s="156">
        <f>G498/E498*100</f>
        <v>100</v>
      </c>
      <c r="K498" s="156">
        <f>G498/F498*100</f>
        <v>100</v>
      </c>
    </row>
    <row r="499" spans="1:11" ht="30" customHeight="1" x14ac:dyDescent="0.25">
      <c r="A499" s="230"/>
      <c r="B499" s="172"/>
      <c r="C499" s="185" t="s">
        <v>19</v>
      </c>
      <c r="D499" s="160">
        <v>15318.1</v>
      </c>
      <c r="E499" s="160">
        <v>15318.1</v>
      </c>
      <c r="F499" s="160">
        <v>15318.1</v>
      </c>
      <c r="G499" s="160">
        <v>15318.1</v>
      </c>
      <c r="H499" s="160">
        <v>15318.1</v>
      </c>
      <c r="I499" s="178">
        <f>G499/D499*100</f>
        <v>100</v>
      </c>
      <c r="J499" s="178">
        <f>G499/E499*100</f>
        <v>100</v>
      </c>
      <c r="K499" s="178">
        <f>G499/F499*100</f>
        <v>100</v>
      </c>
    </row>
    <row r="500" spans="1:11" ht="30" customHeight="1" x14ac:dyDescent="0.25">
      <c r="A500" s="230"/>
      <c r="B500" s="172"/>
      <c r="C500" s="186" t="s">
        <v>197</v>
      </c>
      <c r="D500" s="160">
        <v>0</v>
      </c>
      <c r="E500" s="160">
        <v>0</v>
      </c>
      <c r="F500" s="160">
        <v>0</v>
      </c>
      <c r="G500" s="160">
        <v>0</v>
      </c>
      <c r="H500" s="160">
        <v>0</v>
      </c>
      <c r="I500" s="178">
        <v>0</v>
      </c>
      <c r="J500" s="178">
        <v>0</v>
      </c>
      <c r="K500" s="178">
        <v>0</v>
      </c>
    </row>
    <row r="501" spans="1:11" ht="30" customHeight="1" x14ac:dyDescent="0.25">
      <c r="A501" s="230"/>
      <c r="B501" s="172"/>
      <c r="C501" s="185" t="s">
        <v>34</v>
      </c>
      <c r="D501" s="160">
        <v>0</v>
      </c>
      <c r="E501" s="160">
        <v>0</v>
      </c>
      <c r="F501" s="160">
        <v>0</v>
      </c>
      <c r="G501" s="160">
        <v>0</v>
      </c>
      <c r="H501" s="160">
        <v>0</v>
      </c>
      <c r="I501" s="156">
        <v>0</v>
      </c>
      <c r="J501" s="156">
        <v>0</v>
      </c>
      <c r="K501" s="156">
        <v>0</v>
      </c>
    </row>
    <row r="502" spans="1:11" ht="30" customHeight="1" x14ac:dyDescent="0.25">
      <c r="A502" s="230"/>
      <c r="B502" s="172"/>
      <c r="C502" s="186" t="s">
        <v>198</v>
      </c>
      <c r="D502" s="160">
        <f>D501</f>
        <v>0</v>
      </c>
      <c r="E502" s="160">
        <f>E501</f>
        <v>0</v>
      </c>
      <c r="F502" s="160">
        <f>F501</f>
        <v>0</v>
      </c>
      <c r="G502" s="160">
        <f>G501</f>
        <v>0</v>
      </c>
      <c r="H502" s="160">
        <f>H501</f>
        <v>0</v>
      </c>
      <c r="I502" s="156">
        <v>0</v>
      </c>
      <c r="J502" s="156">
        <v>0</v>
      </c>
      <c r="K502" s="156">
        <v>0</v>
      </c>
    </row>
    <row r="503" spans="1:11" ht="30" customHeight="1" x14ac:dyDescent="0.25">
      <c r="A503" s="230"/>
      <c r="B503" s="172"/>
      <c r="C503" s="185" t="s">
        <v>21</v>
      </c>
      <c r="D503" s="160">
        <v>0</v>
      </c>
      <c r="E503" s="160">
        <v>0</v>
      </c>
      <c r="F503" s="160">
        <v>0</v>
      </c>
      <c r="G503" s="160">
        <v>0</v>
      </c>
      <c r="H503" s="160">
        <v>0</v>
      </c>
      <c r="I503" s="160">
        <v>0</v>
      </c>
      <c r="J503" s="160">
        <v>0</v>
      </c>
      <c r="K503" s="160">
        <v>0</v>
      </c>
    </row>
    <row r="504" spans="1:11" ht="30" customHeight="1" x14ac:dyDescent="0.25">
      <c r="A504" s="231"/>
      <c r="B504" s="174"/>
      <c r="C504" s="185" t="s">
        <v>22</v>
      </c>
      <c r="D504" s="160">
        <v>0</v>
      </c>
      <c r="E504" s="160">
        <v>0</v>
      </c>
      <c r="F504" s="160">
        <v>0</v>
      </c>
      <c r="G504" s="160">
        <v>0</v>
      </c>
      <c r="H504" s="160">
        <v>0</v>
      </c>
      <c r="I504" s="160">
        <v>0</v>
      </c>
      <c r="J504" s="160">
        <v>0</v>
      </c>
      <c r="K504" s="160">
        <v>0</v>
      </c>
    </row>
    <row r="505" spans="1:11" ht="30" customHeight="1" x14ac:dyDescent="0.25">
      <c r="A505" s="152" t="s">
        <v>269</v>
      </c>
      <c r="B505" s="171" t="s">
        <v>266</v>
      </c>
      <c r="C505" s="185" t="s">
        <v>196</v>
      </c>
      <c r="D505" s="160">
        <f>D506+D508+D510+D511</f>
        <v>1000</v>
      </c>
      <c r="E505" s="160">
        <f t="shared" ref="E505:H505" si="49">E506+E508+E510+E511</f>
        <v>1000</v>
      </c>
      <c r="F505" s="160">
        <f t="shared" si="49"/>
        <v>1000</v>
      </c>
      <c r="G505" s="160">
        <f t="shared" si="49"/>
        <v>1000</v>
      </c>
      <c r="H505" s="160">
        <f t="shared" si="49"/>
        <v>1000</v>
      </c>
      <c r="I505" s="156">
        <f>G505/D505*100</f>
        <v>100</v>
      </c>
      <c r="J505" s="156">
        <f>G505/E505*100</f>
        <v>100</v>
      </c>
      <c r="K505" s="156">
        <f>G505/F505*100</f>
        <v>100</v>
      </c>
    </row>
    <row r="506" spans="1:11" ht="30" customHeight="1" x14ac:dyDescent="0.25">
      <c r="A506" s="157"/>
      <c r="B506" s="172"/>
      <c r="C506" s="185" t="s">
        <v>19</v>
      </c>
      <c r="D506" s="160">
        <v>1000</v>
      </c>
      <c r="E506" s="160">
        <v>1000</v>
      </c>
      <c r="F506" s="160">
        <v>1000</v>
      </c>
      <c r="G506" s="160">
        <v>1000</v>
      </c>
      <c r="H506" s="160">
        <v>1000</v>
      </c>
      <c r="I506" s="178">
        <f>G506/D506*100</f>
        <v>100</v>
      </c>
      <c r="J506" s="178">
        <f>G506/E506*100</f>
        <v>100</v>
      </c>
      <c r="K506" s="178">
        <f>G506/F506*100</f>
        <v>100</v>
      </c>
    </row>
    <row r="507" spans="1:11" ht="30" customHeight="1" x14ac:dyDescent="0.25">
      <c r="A507" s="157"/>
      <c r="B507" s="172"/>
      <c r="C507" s="186" t="s">
        <v>197</v>
      </c>
      <c r="D507" s="160">
        <v>0</v>
      </c>
      <c r="E507" s="160">
        <v>0</v>
      </c>
      <c r="F507" s="160">
        <v>0</v>
      </c>
      <c r="G507" s="160">
        <v>0</v>
      </c>
      <c r="H507" s="160">
        <v>0</v>
      </c>
      <c r="I507" s="178">
        <v>0</v>
      </c>
      <c r="J507" s="178">
        <v>0</v>
      </c>
      <c r="K507" s="178">
        <v>0</v>
      </c>
    </row>
    <row r="508" spans="1:11" ht="30" customHeight="1" x14ac:dyDescent="0.25">
      <c r="A508" s="157"/>
      <c r="B508" s="172"/>
      <c r="C508" s="185" t="s">
        <v>34</v>
      </c>
      <c r="D508" s="160">
        <v>0</v>
      </c>
      <c r="E508" s="160">
        <v>0</v>
      </c>
      <c r="F508" s="160">
        <v>0</v>
      </c>
      <c r="G508" s="160">
        <v>0</v>
      </c>
      <c r="H508" s="160">
        <v>0</v>
      </c>
      <c r="I508" s="156">
        <v>0</v>
      </c>
      <c r="J508" s="156">
        <v>0</v>
      </c>
      <c r="K508" s="156">
        <v>0</v>
      </c>
    </row>
    <row r="509" spans="1:11" ht="30" customHeight="1" x14ac:dyDescent="0.25">
      <c r="A509" s="157"/>
      <c r="B509" s="172"/>
      <c r="C509" s="186" t="s">
        <v>198</v>
      </c>
      <c r="D509" s="160">
        <f>D508</f>
        <v>0</v>
      </c>
      <c r="E509" s="160">
        <f>E508</f>
        <v>0</v>
      </c>
      <c r="F509" s="160">
        <f>F508</f>
        <v>0</v>
      </c>
      <c r="G509" s="160">
        <f>G508</f>
        <v>0</v>
      </c>
      <c r="H509" s="160">
        <f>H508</f>
        <v>0</v>
      </c>
      <c r="I509" s="156">
        <v>0</v>
      </c>
      <c r="J509" s="156">
        <v>0</v>
      </c>
      <c r="K509" s="156">
        <v>0</v>
      </c>
    </row>
    <row r="510" spans="1:11" ht="30" customHeight="1" x14ac:dyDescent="0.25">
      <c r="A510" s="157"/>
      <c r="B510" s="172"/>
      <c r="C510" s="185" t="s">
        <v>21</v>
      </c>
      <c r="D510" s="160">
        <v>0</v>
      </c>
      <c r="E510" s="160">
        <v>0</v>
      </c>
      <c r="F510" s="160">
        <v>0</v>
      </c>
      <c r="G510" s="160">
        <v>0</v>
      </c>
      <c r="H510" s="160">
        <v>0</v>
      </c>
      <c r="I510" s="160">
        <v>0</v>
      </c>
      <c r="J510" s="160">
        <v>0</v>
      </c>
      <c r="K510" s="160">
        <v>0</v>
      </c>
    </row>
    <row r="511" spans="1:11" ht="30" customHeight="1" x14ac:dyDescent="0.25">
      <c r="A511" s="162"/>
      <c r="B511" s="174"/>
      <c r="C511" s="185" t="s">
        <v>22</v>
      </c>
      <c r="D511" s="160">
        <v>0</v>
      </c>
      <c r="E511" s="160">
        <v>0</v>
      </c>
      <c r="F511" s="160">
        <v>0</v>
      </c>
      <c r="G511" s="160">
        <v>0</v>
      </c>
      <c r="H511" s="160">
        <v>0</v>
      </c>
      <c r="I511" s="160">
        <v>0</v>
      </c>
      <c r="J511" s="160">
        <v>0</v>
      </c>
      <c r="K511" s="160">
        <v>0</v>
      </c>
    </row>
    <row r="512" spans="1:11" ht="30" customHeight="1" x14ac:dyDescent="0.25">
      <c r="A512" s="181" t="s">
        <v>270</v>
      </c>
      <c r="B512" s="171" t="s">
        <v>271</v>
      </c>
      <c r="C512" s="154" t="s">
        <v>196</v>
      </c>
      <c r="D512" s="180">
        <f>D513+D517+D518</f>
        <v>3936.5</v>
      </c>
      <c r="E512" s="180">
        <f>E513+E517+E518</f>
        <v>3936.5</v>
      </c>
      <c r="F512" s="180">
        <f>F513+F517+F518</f>
        <v>3936.5</v>
      </c>
      <c r="G512" s="180">
        <f>G513+G517+G518</f>
        <v>3552.75</v>
      </c>
      <c r="H512" s="180">
        <f>H513+H517+H518</f>
        <v>3552.75</v>
      </c>
      <c r="I512" s="156">
        <f>G512/D512*100</f>
        <v>90.251492442525077</v>
      </c>
      <c r="J512" s="156">
        <f>G512/E512*100</f>
        <v>90.251492442525077</v>
      </c>
      <c r="K512" s="156">
        <f>G512/F512*100</f>
        <v>90.251492442525077</v>
      </c>
    </row>
    <row r="513" spans="1:11" ht="30" customHeight="1" x14ac:dyDescent="0.25">
      <c r="A513" s="182"/>
      <c r="B513" s="172"/>
      <c r="C513" s="159" t="s">
        <v>19</v>
      </c>
      <c r="D513" s="160">
        <f>D520</f>
        <v>3936.5</v>
      </c>
      <c r="E513" s="160">
        <f>E520</f>
        <v>3936.5</v>
      </c>
      <c r="F513" s="160">
        <f>F520</f>
        <v>3936.5</v>
      </c>
      <c r="G513" s="160">
        <f>G520</f>
        <v>3552.75</v>
      </c>
      <c r="H513" s="160">
        <f>H520</f>
        <v>3552.75</v>
      </c>
      <c r="I513" s="178">
        <f>G513/D513*100</f>
        <v>90.251492442525077</v>
      </c>
      <c r="J513" s="178">
        <f>G513/E513*100</f>
        <v>90.251492442525077</v>
      </c>
      <c r="K513" s="178">
        <f>G513/F513*100</f>
        <v>90.251492442525077</v>
      </c>
    </row>
    <row r="514" spans="1:11" ht="30" customHeight="1" x14ac:dyDescent="0.25">
      <c r="A514" s="182"/>
      <c r="B514" s="172"/>
      <c r="C514" s="173" t="s">
        <v>197</v>
      </c>
      <c r="D514" s="160">
        <v>0</v>
      </c>
      <c r="E514" s="160">
        <v>0</v>
      </c>
      <c r="F514" s="160">
        <v>0</v>
      </c>
      <c r="G514" s="160">
        <v>0</v>
      </c>
      <c r="H514" s="160">
        <v>0</v>
      </c>
      <c r="I514" s="160">
        <v>0</v>
      </c>
      <c r="J514" s="160">
        <v>0</v>
      </c>
      <c r="K514" s="160">
        <v>0</v>
      </c>
    </row>
    <row r="515" spans="1:11" ht="30" customHeight="1" x14ac:dyDescent="0.25">
      <c r="A515" s="182"/>
      <c r="B515" s="172"/>
      <c r="C515" s="159" t="s">
        <v>34</v>
      </c>
      <c r="D515" s="160">
        <v>0</v>
      </c>
      <c r="E515" s="160">
        <v>0</v>
      </c>
      <c r="F515" s="160">
        <v>0</v>
      </c>
      <c r="G515" s="160">
        <v>0</v>
      </c>
      <c r="H515" s="160">
        <v>0</v>
      </c>
      <c r="I515" s="160">
        <v>0</v>
      </c>
      <c r="J515" s="160">
        <v>0</v>
      </c>
      <c r="K515" s="160">
        <v>0</v>
      </c>
    </row>
    <row r="516" spans="1:11" ht="30" customHeight="1" x14ac:dyDescent="0.25">
      <c r="A516" s="182"/>
      <c r="B516" s="172"/>
      <c r="C516" s="173" t="s">
        <v>198</v>
      </c>
      <c r="D516" s="160">
        <v>0</v>
      </c>
      <c r="E516" s="160">
        <v>0</v>
      </c>
      <c r="F516" s="160">
        <v>0</v>
      </c>
      <c r="G516" s="160">
        <v>0</v>
      </c>
      <c r="H516" s="160">
        <v>0</v>
      </c>
      <c r="I516" s="160">
        <v>0</v>
      </c>
      <c r="J516" s="160">
        <v>0</v>
      </c>
      <c r="K516" s="160">
        <v>0</v>
      </c>
    </row>
    <row r="517" spans="1:11" ht="30" customHeight="1" x14ac:dyDescent="0.25">
      <c r="A517" s="182"/>
      <c r="B517" s="172"/>
      <c r="C517" s="159" t="s">
        <v>21</v>
      </c>
      <c r="D517" s="160">
        <f t="shared" ref="D517:H518" si="50">D524</f>
        <v>0</v>
      </c>
      <c r="E517" s="160">
        <f t="shared" si="50"/>
        <v>0</v>
      </c>
      <c r="F517" s="160">
        <f t="shared" si="50"/>
        <v>0</v>
      </c>
      <c r="G517" s="160">
        <f t="shared" si="50"/>
        <v>0</v>
      </c>
      <c r="H517" s="160">
        <f t="shared" si="50"/>
        <v>0</v>
      </c>
      <c r="I517" s="156">
        <v>0</v>
      </c>
      <c r="J517" s="156">
        <v>0</v>
      </c>
      <c r="K517" s="156">
        <v>0</v>
      </c>
    </row>
    <row r="518" spans="1:11" ht="30" customHeight="1" x14ac:dyDescent="0.25">
      <c r="A518" s="183"/>
      <c r="B518" s="174"/>
      <c r="C518" s="159" t="s">
        <v>22</v>
      </c>
      <c r="D518" s="160">
        <f t="shared" si="50"/>
        <v>0</v>
      </c>
      <c r="E518" s="160">
        <f t="shared" si="50"/>
        <v>0</v>
      </c>
      <c r="F518" s="160">
        <f t="shared" si="50"/>
        <v>0</v>
      </c>
      <c r="G518" s="160">
        <f t="shared" si="50"/>
        <v>0</v>
      </c>
      <c r="H518" s="160">
        <f t="shared" si="50"/>
        <v>0</v>
      </c>
      <c r="I518" s="156">
        <v>0</v>
      </c>
      <c r="J518" s="156">
        <v>0</v>
      </c>
      <c r="K518" s="156">
        <v>0</v>
      </c>
    </row>
    <row r="519" spans="1:11" ht="30" customHeight="1" x14ac:dyDescent="0.25">
      <c r="A519" s="181" t="s">
        <v>272</v>
      </c>
      <c r="B519" s="171" t="s">
        <v>271</v>
      </c>
      <c r="C519" s="154" t="s">
        <v>196</v>
      </c>
      <c r="D519" s="180">
        <f>D520+D524+D525</f>
        <v>3936.5</v>
      </c>
      <c r="E519" s="180">
        <f>E520+E524+E525</f>
        <v>3936.5</v>
      </c>
      <c r="F519" s="180">
        <f>F520+F524+F525</f>
        <v>3936.5</v>
      </c>
      <c r="G519" s="180">
        <f>G520+G524+G525</f>
        <v>3552.75</v>
      </c>
      <c r="H519" s="180">
        <f>H520+H524+H525</f>
        <v>3552.75</v>
      </c>
      <c r="I519" s="156">
        <f>G519/D519*100</f>
        <v>90.251492442525077</v>
      </c>
      <c r="J519" s="156">
        <f>G519/E519*100</f>
        <v>90.251492442525077</v>
      </c>
      <c r="K519" s="156">
        <f>G519/F519*100</f>
        <v>90.251492442525077</v>
      </c>
    </row>
    <row r="520" spans="1:11" ht="30" customHeight="1" x14ac:dyDescent="0.25">
      <c r="A520" s="182"/>
      <c r="B520" s="172"/>
      <c r="C520" s="159" t="s">
        <v>19</v>
      </c>
      <c r="D520" s="160">
        <f>D527+D534+D548+D555+D562+D541</f>
        <v>3936.5</v>
      </c>
      <c r="E520" s="160">
        <f t="shared" ref="E520:H520" si="51">E527+E534+E548+E555+E562+E541</f>
        <v>3936.5</v>
      </c>
      <c r="F520" s="160">
        <f t="shared" si="51"/>
        <v>3936.5</v>
      </c>
      <c r="G520" s="160">
        <f t="shared" si="51"/>
        <v>3552.75</v>
      </c>
      <c r="H520" s="160">
        <f t="shared" si="51"/>
        <v>3552.75</v>
      </c>
      <c r="I520" s="156">
        <f>G520/D520*100</f>
        <v>90.251492442525077</v>
      </c>
      <c r="J520" s="156">
        <f>G520/E520*100</f>
        <v>90.251492442525077</v>
      </c>
      <c r="K520" s="156">
        <f>G520/F520*100</f>
        <v>90.251492442525077</v>
      </c>
    </row>
    <row r="521" spans="1:11" ht="30" customHeight="1" x14ac:dyDescent="0.25">
      <c r="A521" s="182"/>
      <c r="B521" s="172"/>
      <c r="C521" s="173" t="s">
        <v>197</v>
      </c>
      <c r="D521" s="160">
        <v>0</v>
      </c>
      <c r="E521" s="160">
        <v>0</v>
      </c>
      <c r="F521" s="160">
        <v>0</v>
      </c>
      <c r="G521" s="160">
        <v>0</v>
      </c>
      <c r="H521" s="160">
        <v>0</v>
      </c>
      <c r="I521" s="160">
        <v>0</v>
      </c>
      <c r="J521" s="160">
        <v>0</v>
      </c>
      <c r="K521" s="160">
        <v>0</v>
      </c>
    </row>
    <row r="522" spans="1:11" ht="30" customHeight="1" x14ac:dyDescent="0.25">
      <c r="A522" s="182"/>
      <c r="B522" s="172"/>
      <c r="C522" s="159" t="s">
        <v>34</v>
      </c>
      <c r="D522" s="160">
        <v>0</v>
      </c>
      <c r="E522" s="160">
        <v>0</v>
      </c>
      <c r="F522" s="160">
        <v>0</v>
      </c>
      <c r="G522" s="160">
        <v>0</v>
      </c>
      <c r="H522" s="160">
        <v>0</v>
      </c>
      <c r="I522" s="160">
        <v>0</v>
      </c>
      <c r="J522" s="160">
        <v>0</v>
      </c>
      <c r="K522" s="160">
        <v>0</v>
      </c>
    </row>
    <row r="523" spans="1:11" ht="30" customHeight="1" x14ac:dyDescent="0.25">
      <c r="A523" s="182"/>
      <c r="B523" s="172"/>
      <c r="C523" s="173" t="s">
        <v>198</v>
      </c>
      <c r="D523" s="160">
        <v>0</v>
      </c>
      <c r="E523" s="160">
        <v>0</v>
      </c>
      <c r="F523" s="160">
        <v>0</v>
      </c>
      <c r="G523" s="160">
        <v>0</v>
      </c>
      <c r="H523" s="160">
        <v>0</v>
      </c>
      <c r="I523" s="160">
        <v>0</v>
      </c>
      <c r="J523" s="160">
        <v>0</v>
      </c>
      <c r="K523" s="160">
        <v>0</v>
      </c>
    </row>
    <row r="524" spans="1:11" ht="30" customHeight="1" x14ac:dyDescent="0.25">
      <c r="A524" s="182"/>
      <c r="B524" s="172"/>
      <c r="C524" s="159" t="s">
        <v>21</v>
      </c>
      <c r="D524" s="160">
        <v>0</v>
      </c>
      <c r="E524" s="160">
        <v>0</v>
      </c>
      <c r="F524" s="160">
        <v>0</v>
      </c>
      <c r="G524" s="160">
        <v>0</v>
      </c>
      <c r="H524" s="160">
        <v>0</v>
      </c>
      <c r="I524" s="160">
        <v>0</v>
      </c>
      <c r="J524" s="160">
        <v>0</v>
      </c>
      <c r="K524" s="160">
        <v>0</v>
      </c>
    </row>
    <row r="525" spans="1:11" ht="30" customHeight="1" x14ac:dyDescent="0.25">
      <c r="A525" s="183"/>
      <c r="B525" s="174"/>
      <c r="C525" s="159" t="s">
        <v>22</v>
      </c>
      <c r="D525" s="160">
        <v>0</v>
      </c>
      <c r="E525" s="160">
        <v>0</v>
      </c>
      <c r="F525" s="160">
        <v>0</v>
      </c>
      <c r="G525" s="160">
        <v>0</v>
      </c>
      <c r="H525" s="160">
        <v>0</v>
      </c>
      <c r="I525" s="156">
        <v>0</v>
      </c>
      <c r="J525" s="156">
        <v>0</v>
      </c>
      <c r="K525" s="156">
        <v>0</v>
      </c>
    </row>
    <row r="526" spans="1:11" ht="30" customHeight="1" x14ac:dyDescent="0.25">
      <c r="A526" s="152" t="s">
        <v>273</v>
      </c>
      <c r="B526" s="171" t="s">
        <v>271</v>
      </c>
      <c r="C526" s="154" t="s">
        <v>196</v>
      </c>
      <c r="D526" s="180">
        <f>D527+D531+D532</f>
        <v>860</v>
      </c>
      <c r="E526" s="180">
        <f>E527+E531+E532</f>
        <v>860</v>
      </c>
      <c r="F526" s="180">
        <f>F527+F531+F532</f>
        <v>860</v>
      </c>
      <c r="G526" s="180">
        <f>G527+G531+G532</f>
        <v>796.9</v>
      </c>
      <c r="H526" s="180">
        <f>H527+H531+H532</f>
        <v>796.9</v>
      </c>
      <c r="I526" s="156">
        <f>G526/D526*100</f>
        <v>92.66279069767441</v>
      </c>
      <c r="J526" s="156">
        <f>G526/E526*100</f>
        <v>92.66279069767441</v>
      </c>
      <c r="K526" s="156">
        <f>G526/F526*100</f>
        <v>92.66279069767441</v>
      </c>
    </row>
    <row r="527" spans="1:11" ht="30" customHeight="1" x14ac:dyDescent="0.25">
      <c r="A527" s="157"/>
      <c r="B527" s="172"/>
      <c r="C527" s="159" t="s">
        <v>19</v>
      </c>
      <c r="D527" s="160">
        <v>860</v>
      </c>
      <c r="E527" s="160">
        <v>860</v>
      </c>
      <c r="F527" s="160">
        <v>860</v>
      </c>
      <c r="G527" s="160">
        <v>796.9</v>
      </c>
      <c r="H527" s="160">
        <v>796.9</v>
      </c>
      <c r="I527" s="178">
        <f>G527/D527*100</f>
        <v>92.66279069767441</v>
      </c>
      <c r="J527" s="178">
        <f>G527/E527*100</f>
        <v>92.66279069767441</v>
      </c>
      <c r="K527" s="178">
        <f>G527/F527*100</f>
        <v>92.66279069767441</v>
      </c>
    </row>
    <row r="528" spans="1:11" ht="30" customHeight="1" x14ac:dyDescent="0.25">
      <c r="A528" s="157"/>
      <c r="B528" s="172"/>
      <c r="C528" s="173" t="s">
        <v>197</v>
      </c>
      <c r="D528" s="160">
        <v>0</v>
      </c>
      <c r="E528" s="160">
        <v>0</v>
      </c>
      <c r="F528" s="160">
        <v>0</v>
      </c>
      <c r="G528" s="160">
        <v>0</v>
      </c>
      <c r="H528" s="160">
        <v>0</v>
      </c>
      <c r="I528" s="160">
        <v>0</v>
      </c>
      <c r="J528" s="160">
        <v>0</v>
      </c>
      <c r="K528" s="160">
        <v>0</v>
      </c>
    </row>
    <row r="529" spans="1:11" ht="30" customHeight="1" x14ac:dyDescent="0.25">
      <c r="A529" s="157"/>
      <c r="B529" s="172"/>
      <c r="C529" s="159" t="s">
        <v>34</v>
      </c>
      <c r="D529" s="160">
        <v>0</v>
      </c>
      <c r="E529" s="160">
        <v>0</v>
      </c>
      <c r="F529" s="160">
        <v>0</v>
      </c>
      <c r="G529" s="160">
        <v>0</v>
      </c>
      <c r="H529" s="160">
        <v>0</v>
      </c>
      <c r="I529" s="160">
        <v>0</v>
      </c>
      <c r="J529" s="160">
        <v>0</v>
      </c>
      <c r="K529" s="160">
        <v>0</v>
      </c>
    </row>
    <row r="530" spans="1:11" ht="30" customHeight="1" x14ac:dyDescent="0.25">
      <c r="A530" s="157"/>
      <c r="B530" s="172"/>
      <c r="C530" s="173" t="s">
        <v>198</v>
      </c>
      <c r="D530" s="160">
        <v>0</v>
      </c>
      <c r="E530" s="160">
        <v>0</v>
      </c>
      <c r="F530" s="160">
        <v>0</v>
      </c>
      <c r="G530" s="160">
        <v>0</v>
      </c>
      <c r="H530" s="160">
        <v>0</v>
      </c>
      <c r="I530" s="160">
        <v>0</v>
      </c>
      <c r="J530" s="160">
        <v>0</v>
      </c>
      <c r="K530" s="160">
        <v>0</v>
      </c>
    </row>
    <row r="531" spans="1:11" ht="30" customHeight="1" x14ac:dyDescent="0.25">
      <c r="A531" s="157"/>
      <c r="B531" s="172"/>
      <c r="C531" s="159" t="s">
        <v>21</v>
      </c>
      <c r="D531" s="160">
        <v>0</v>
      </c>
      <c r="E531" s="160">
        <v>0</v>
      </c>
      <c r="F531" s="160">
        <v>0</v>
      </c>
      <c r="G531" s="160">
        <v>0</v>
      </c>
      <c r="H531" s="160">
        <v>0</v>
      </c>
      <c r="I531" s="160">
        <v>0</v>
      </c>
      <c r="J531" s="160">
        <v>0</v>
      </c>
      <c r="K531" s="160">
        <v>0</v>
      </c>
    </row>
    <row r="532" spans="1:11" ht="30" customHeight="1" x14ac:dyDescent="0.25">
      <c r="A532" s="162"/>
      <c r="B532" s="174"/>
      <c r="C532" s="159" t="s">
        <v>22</v>
      </c>
      <c r="D532" s="160">
        <v>0</v>
      </c>
      <c r="E532" s="160">
        <v>0</v>
      </c>
      <c r="F532" s="160">
        <v>0</v>
      </c>
      <c r="G532" s="160">
        <v>0</v>
      </c>
      <c r="H532" s="160">
        <v>0</v>
      </c>
      <c r="I532" s="160">
        <v>0</v>
      </c>
      <c r="J532" s="160">
        <v>0</v>
      </c>
      <c r="K532" s="160">
        <v>0</v>
      </c>
    </row>
    <row r="533" spans="1:11" ht="30" customHeight="1" x14ac:dyDescent="0.25">
      <c r="A533" s="152" t="s">
        <v>274</v>
      </c>
      <c r="B533" s="171" t="s">
        <v>271</v>
      </c>
      <c r="C533" s="159" t="s">
        <v>196</v>
      </c>
      <c r="D533" s="160">
        <f>D534+D538+D539</f>
        <v>270</v>
      </c>
      <c r="E533" s="160">
        <f>E534+E538+E539</f>
        <v>270</v>
      </c>
      <c r="F533" s="160">
        <f>F534+F538+F539</f>
        <v>270</v>
      </c>
      <c r="G533" s="160">
        <f>G534+G538+G539</f>
        <v>229.5</v>
      </c>
      <c r="H533" s="160">
        <f>H534+H538+H539</f>
        <v>229.5</v>
      </c>
      <c r="I533" s="156">
        <f>G533/D533*100</f>
        <v>85</v>
      </c>
      <c r="J533" s="156">
        <f>G533/E533*100</f>
        <v>85</v>
      </c>
      <c r="K533" s="156">
        <f>G533/F533*100</f>
        <v>85</v>
      </c>
    </row>
    <row r="534" spans="1:11" ht="30" customHeight="1" x14ac:dyDescent="0.25">
      <c r="A534" s="157"/>
      <c r="B534" s="172"/>
      <c r="C534" s="159" t="s">
        <v>19</v>
      </c>
      <c r="D534" s="160">
        <v>270</v>
      </c>
      <c r="E534" s="160">
        <v>270</v>
      </c>
      <c r="F534" s="160">
        <v>270</v>
      </c>
      <c r="G534" s="160">
        <v>229.5</v>
      </c>
      <c r="H534" s="160">
        <v>229.5</v>
      </c>
      <c r="I534" s="178">
        <f>G534/D534*100</f>
        <v>85</v>
      </c>
      <c r="J534" s="178">
        <f>G534/E534*100</f>
        <v>85</v>
      </c>
      <c r="K534" s="178">
        <f>G534/F534*100</f>
        <v>85</v>
      </c>
    </row>
    <row r="535" spans="1:11" ht="30" customHeight="1" x14ac:dyDescent="0.25">
      <c r="A535" s="157"/>
      <c r="B535" s="172"/>
      <c r="C535" s="173" t="s">
        <v>197</v>
      </c>
      <c r="D535" s="160">
        <v>0</v>
      </c>
      <c r="E535" s="160">
        <v>0</v>
      </c>
      <c r="F535" s="160">
        <v>0</v>
      </c>
      <c r="G535" s="160">
        <v>0</v>
      </c>
      <c r="H535" s="160">
        <v>0</v>
      </c>
      <c r="I535" s="160">
        <v>0</v>
      </c>
      <c r="J535" s="160">
        <v>0</v>
      </c>
      <c r="K535" s="160">
        <v>0</v>
      </c>
    </row>
    <row r="536" spans="1:11" ht="30" customHeight="1" x14ac:dyDescent="0.25">
      <c r="A536" s="157"/>
      <c r="B536" s="172"/>
      <c r="C536" s="159" t="s">
        <v>34</v>
      </c>
      <c r="D536" s="160">
        <v>0</v>
      </c>
      <c r="E536" s="160">
        <v>0</v>
      </c>
      <c r="F536" s="160">
        <v>0</v>
      </c>
      <c r="G536" s="160">
        <v>0</v>
      </c>
      <c r="H536" s="160">
        <v>0</v>
      </c>
      <c r="I536" s="160">
        <v>0</v>
      </c>
      <c r="J536" s="160">
        <v>0</v>
      </c>
      <c r="K536" s="160">
        <v>0</v>
      </c>
    </row>
    <row r="537" spans="1:11" ht="30" customHeight="1" x14ac:dyDescent="0.25">
      <c r="A537" s="157"/>
      <c r="B537" s="172"/>
      <c r="C537" s="173" t="s">
        <v>198</v>
      </c>
      <c r="D537" s="160">
        <v>0</v>
      </c>
      <c r="E537" s="160">
        <v>0</v>
      </c>
      <c r="F537" s="160">
        <v>0</v>
      </c>
      <c r="G537" s="160">
        <v>0</v>
      </c>
      <c r="H537" s="160">
        <v>0</v>
      </c>
      <c r="I537" s="160">
        <v>0</v>
      </c>
      <c r="J537" s="160">
        <v>0</v>
      </c>
      <c r="K537" s="160">
        <v>0</v>
      </c>
    </row>
    <row r="538" spans="1:11" ht="30" customHeight="1" x14ac:dyDescent="0.25">
      <c r="A538" s="157"/>
      <c r="B538" s="172"/>
      <c r="C538" s="159" t="s">
        <v>21</v>
      </c>
      <c r="D538" s="160">
        <v>0</v>
      </c>
      <c r="E538" s="160">
        <v>0</v>
      </c>
      <c r="F538" s="160">
        <v>0</v>
      </c>
      <c r="G538" s="160">
        <v>0</v>
      </c>
      <c r="H538" s="160">
        <v>0</v>
      </c>
      <c r="I538" s="160">
        <v>0</v>
      </c>
      <c r="J538" s="160">
        <v>0</v>
      </c>
      <c r="K538" s="160">
        <v>0</v>
      </c>
    </row>
    <row r="539" spans="1:11" ht="30" customHeight="1" x14ac:dyDescent="0.25">
      <c r="A539" s="162"/>
      <c r="B539" s="174"/>
      <c r="C539" s="159" t="s">
        <v>22</v>
      </c>
      <c r="D539" s="160">
        <v>0</v>
      </c>
      <c r="E539" s="160">
        <v>0</v>
      </c>
      <c r="F539" s="160">
        <v>0</v>
      </c>
      <c r="G539" s="160">
        <v>0</v>
      </c>
      <c r="H539" s="160">
        <v>0</v>
      </c>
      <c r="I539" s="160">
        <v>0</v>
      </c>
      <c r="J539" s="160">
        <v>0</v>
      </c>
      <c r="K539" s="160">
        <v>0</v>
      </c>
    </row>
    <row r="540" spans="1:11" ht="30" customHeight="1" x14ac:dyDescent="0.25">
      <c r="A540" s="152" t="s">
        <v>275</v>
      </c>
      <c r="B540" s="171" t="s">
        <v>271</v>
      </c>
      <c r="C540" s="159" t="s">
        <v>196</v>
      </c>
      <c r="D540" s="160">
        <f>D541+D545+D546</f>
        <v>1050</v>
      </c>
      <c r="E540" s="160">
        <f>E541+E545+E546</f>
        <v>1050</v>
      </c>
      <c r="F540" s="160">
        <f>F541+F545+F546</f>
        <v>1050</v>
      </c>
      <c r="G540" s="160">
        <f>G541+G545+G546</f>
        <v>1047.75</v>
      </c>
      <c r="H540" s="160">
        <f>H541+H545+H546</f>
        <v>1047.75</v>
      </c>
      <c r="I540" s="156">
        <f>G540/D540*100</f>
        <v>99.785714285714292</v>
      </c>
      <c r="J540" s="156">
        <f>G540/E540*100</f>
        <v>99.785714285714292</v>
      </c>
      <c r="K540" s="156">
        <f>G540/F540*100</f>
        <v>99.785714285714292</v>
      </c>
    </row>
    <row r="541" spans="1:11" ht="30" customHeight="1" x14ac:dyDescent="0.25">
      <c r="A541" s="157"/>
      <c r="B541" s="172"/>
      <c r="C541" s="159" t="s">
        <v>19</v>
      </c>
      <c r="D541" s="160">
        <v>1050</v>
      </c>
      <c r="E541" s="160">
        <v>1050</v>
      </c>
      <c r="F541" s="160">
        <v>1050</v>
      </c>
      <c r="G541" s="160">
        <v>1047.75</v>
      </c>
      <c r="H541" s="160">
        <v>1047.75</v>
      </c>
      <c r="I541" s="178">
        <f>G541/D541*100</f>
        <v>99.785714285714292</v>
      </c>
      <c r="J541" s="178">
        <f>G541/E541*100</f>
        <v>99.785714285714292</v>
      </c>
      <c r="K541" s="178">
        <f>G541/F541*100</f>
        <v>99.785714285714292</v>
      </c>
    </row>
    <row r="542" spans="1:11" ht="30" customHeight="1" x14ac:dyDescent="0.25">
      <c r="A542" s="157"/>
      <c r="B542" s="172"/>
      <c r="C542" s="173" t="s">
        <v>197</v>
      </c>
      <c r="D542" s="160">
        <v>0</v>
      </c>
      <c r="E542" s="160">
        <v>0</v>
      </c>
      <c r="F542" s="160">
        <v>0</v>
      </c>
      <c r="G542" s="160">
        <v>0</v>
      </c>
      <c r="H542" s="160">
        <v>0</v>
      </c>
      <c r="I542" s="160">
        <v>0</v>
      </c>
      <c r="J542" s="160">
        <v>0</v>
      </c>
      <c r="K542" s="160">
        <v>0</v>
      </c>
    </row>
    <row r="543" spans="1:11" ht="30" customHeight="1" x14ac:dyDescent="0.25">
      <c r="A543" s="157"/>
      <c r="B543" s="172"/>
      <c r="C543" s="159" t="s">
        <v>34</v>
      </c>
      <c r="D543" s="160">
        <v>0</v>
      </c>
      <c r="E543" s="160">
        <v>0</v>
      </c>
      <c r="F543" s="160">
        <v>0</v>
      </c>
      <c r="G543" s="160">
        <v>0</v>
      </c>
      <c r="H543" s="160">
        <v>0</v>
      </c>
      <c r="I543" s="160">
        <v>0</v>
      </c>
      <c r="J543" s="160">
        <v>0</v>
      </c>
      <c r="K543" s="160">
        <v>0</v>
      </c>
    </row>
    <row r="544" spans="1:11" ht="30" customHeight="1" x14ac:dyDescent="0.25">
      <c r="A544" s="157"/>
      <c r="B544" s="172"/>
      <c r="C544" s="173" t="s">
        <v>198</v>
      </c>
      <c r="D544" s="160">
        <v>0</v>
      </c>
      <c r="E544" s="160">
        <v>0</v>
      </c>
      <c r="F544" s="160">
        <v>0</v>
      </c>
      <c r="G544" s="160">
        <v>0</v>
      </c>
      <c r="H544" s="160">
        <v>0</v>
      </c>
      <c r="I544" s="160">
        <v>0</v>
      </c>
      <c r="J544" s="160">
        <v>0</v>
      </c>
      <c r="K544" s="160">
        <v>0</v>
      </c>
    </row>
    <row r="545" spans="1:11" ht="30" customHeight="1" x14ac:dyDescent="0.25">
      <c r="A545" s="157"/>
      <c r="B545" s="172"/>
      <c r="C545" s="159" t="s">
        <v>21</v>
      </c>
      <c r="D545" s="160">
        <v>0</v>
      </c>
      <c r="E545" s="160">
        <v>0</v>
      </c>
      <c r="F545" s="160">
        <v>0</v>
      </c>
      <c r="G545" s="160">
        <v>0</v>
      </c>
      <c r="H545" s="160">
        <v>0</v>
      </c>
      <c r="I545" s="160">
        <v>0</v>
      </c>
      <c r="J545" s="160">
        <v>0</v>
      </c>
      <c r="K545" s="160">
        <v>0</v>
      </c>
    </row>
    <row r="546" spans="1:11" ht="30" customHeight="1" x14ac:dyDescent="0.25">
      <c r="A546" s="162"/>
      <c r="B546" s="174"/>
      <c r="C546" s="159" t="s">
        <v>22</v>
      </c>
      <c r="D546" s="160">
        <v>0</v>
      </c>
      <c r="E546" s="160">
        <v>0</v>
      </c>
      <c r="F546" s="160">
        <v>0</v>
      </c>
      <c r="G546" s="160">
        <v>0</v>
      </c>
      <c r="H546" s="160">
        <v>0</v>
      </c>
      <c r="I546" s="160">
        <v>0</v>
      </c>
      <c r="J546" s="160">
        <v>0</v>
      </c>
      <c r="K546" s="160">
        <v>0</v>
      </c>
    </row>
    <row r="547" spans="1:11" ht="30" customHeight="1" x14ac:dyDescent="0.25">
      <c r="A547" s="152" t="s">
        <v>276</v>
      </c>
      <c r="B547" s="171" t="s">
        <v>271</v>
      </c>
      <c r="C547" s="154" t="s">
        <v>196</v>
      </c>
      <c r="D547" s="180">
        <f>D548+D552+D553</f>
        <v>300</v>
      </c>
      <c r="E547" s="180">
        <f>E548+E552+E553</f>
        <v>300</v>
      </c>
      <c r="F547" s="180">
        <f>F548+F552+F553</f>
        <v>300</v>
      </c>
      <c r="G547" s="180">
        <f>G548+G552+G553</f>
        <v>264.60000000000002</v>
      </c>
      <c r="H547" s="180">
        <f>H548+H552+H553</f>
        <v>264.60000000000002</v>
      </c>
      <c r="I547" s="156">
        <f>G547/D547*100</f>
        <v>88.200000000000017</v>
      </c>
      <c r="J547" s="156">
        <f>G547/E547*100</f>
        <v>88.200000000000017</v>
      </c>
      <c r="K547" s="156">
        <f>G547/F547*100</f>
        <v>88.200000000000017</v>
      </c>
    </row>
    <row r="548" spans="1:11" ht="30" customHeight="1" x14ac:dyDescent="0.25">
      <c r="A548" s="157"/>
      <c r="B548" s="172"/>
      <c r="C548" s="159" t="s">
        <v>19</v>
      </c>
      <c r="D548" s="160">
        <v>300</v>
      </c>
      <c r="E548" s="160">
        <v>300</v>
      </c>
      <c r="F548" s="160">
        <v>300</v>
      </c>
      <c r="G548" s="160">
        <v>264.60000000000002</v>
      </c>
      <c r="H548" s="160">
        <v>264.60000000000002</v>
      </c>
      <c r="I548" s="156">
        <f>G548/D548*100</f>
        <v>88.200000000000017</v>
      </c>
      <c r="J548" s="156">
        <f>G548/E548*100</f>
        <v>88.200000000000017</v>
      </c>
      <c r="K548" s="156">
        <f>G548/F548*100</f>
        <v>88.200000000000017</v>
      </c>
    </row>
    <row r="549" spans="1:11" ht="30" customHeight="1" x14ac:dyDescent="0.25">
      <c r="A549" s="157"/>
      <c r="B549" s="172"/>
      <c r="C549" s="173" t="s">
        <v>197</v>
      </c>
      <c r="D549" s="160">
        <v>0</v>
      </c>
      <c r="E549" s="160">
        <v>0</v>
      </c>
      <c r="F549" s="160">
        <v>0</v>
      </c>
      <c r="G549" s="160">
        <v>0</v>
      </c>
      <c r="H549" s="160">
        <v>0</v>
      </c>
      <c r="I549" s="160">
        <v>0</v>
      </c>
      <c r="J549" s="160">
        <v>0</v>
      </c>
      <c r="K549" s="160">
        <v>0</v>
      </c>
    </row>
    <row r="550" spans="1:11" ht="30" customHeight="1" x14ac:dyDescent="0.25">
      <c r="A550" s="157"/>
      <c r="B550" s="172"/>
      <c r="C550" s="159" t="s">
        <v>34</v>
      </c>
      <c r="D550" s="160">
        <v>0</v>
      </c>
      <c r="E550" s="160">
        <v>0</v>
      </c>
      <c r="F550" s="160">
        <v>0</v>
      </c>
      <c r="G550" s="160">
        <v>0</v>
      </c>
      <c r="H550" s="160">
        <v>0</v>
      </c>
      <c r="I550" s="160">
        <v>0</v>
      </c>
      <c r="J550" s="160">
        <v>0</v>
      </c>
      <c r="K550" s="160">
        <v>0</v>
      </c>
    </row>
    <row r="551" spans="1:11" ht="30" customHeight="1" x14ac:dyDescent="0.25">
      <c r="A551" s="157"/>
      <c r="B551" s="172"/>
      <c r="C551" s="173" t="s">
        <v>198</v>
      </c>
      <c r="D551" s="160">
        <v>0</v>
      </c>
      <c r="E551" s="160">
        <v>0</v>
      </c>
      <c r="F551" s="160">
        <v>0</v>
      </c>
      <c r="G551" s="160">
        <v>0</v>
      </c>
      <c r="H551" s="160">
        <v>0</v>
      </c>
      <c r="I551" s="160">
        <v>0</v>
      </c>
      <c r="J551" s="160">
        <v>0</v>
      </c>
      <c r="K551" s="160">
        <v>0</v>
      </c>
    </row>
    <row r="552" spans="1:11" ht="30" customHeight="1" x14ac:dyDescent="0.25">
      <c r="A552" s="157"/>
      <c r="B552" s="172"/>
      <c r="C552" s="159" t="s">
        <v>21</v>
      </c>
      <c r="D552" s="160">
        <v>0</v>
      </c>
      <c r="E552" s="160">
        <v>0</v>
      </c>
      <c r="F552" s="160">
        <v>0</v>
      </c>
      <c r="G552" s="160">
        <v>0</v>
      </c>
      <c r="H552" s="160">
        <v>0</v>
      </c>
      <c r="I552" s="160">
        <v>0</v>
      </c>
      <c r="J552" s="160">
        <v>0</v>
      </c>
      <c r="K552" s="160">
        <v>0</v>
      </c>
    </row>
    <row r="553" spans="1:11" ht="30" customHeight="1" x14ac:dyDescent="0.25">
      <c r="A553" s="162"/>
      <c r="B553" s="174"/>
      <c r="C553" s="159" t="s">
        <v>22</v>
      </c>
      <c r="D553" s="160">
        <v>0</v>
      </c>
      <c r="E553" s="160">
        <v>0</v>
      </c>
      <c r="F553" s="160">
        <v>0</v>
      </c>
      <c r="G553" s="160">
        <v>0</v>
      </c>
      <c r="H553" s="160">
        <v>0</v>
      </c>
      <c r="I553" s="160">
        <v>0</v>
      </c>
      <c r="J553" s="160">
        <v>0</v>
      </c>
      <c r="K553" s="160">
        <v>0</v>
      </c>
    </row>
    <row r="554" spans="1:11" ht="30" customHeight="1" x14ac:dyDescent="0.25">
      <c r="A554" s="152" t="s">
        <v>277</v>
      </c>
      <c r="B554" s="171" t="s">
        <v>271</v>
      </c>
      <c r="C554" s="154" t="s">
        <v>196</v>
      </c>
      <c r="D554" s="180">
        <f>D555+D559+D560</f>
        <v>1456.5</v>
      </c>
      <c r="E554" s="180">
        <f>E555+E559+E560</f>
        <v>1456.5</v>
      </c>
      <c r="F554" s="180">
        <f>F555+F559+F560</f>
        <v>1456.5</v>
      </c>
      <c r="G554" s="180">
        <f>G555+G559+G560</f>
        <v>1214</v>
      </c>
      <c r="H554" s="180">
        <f>H555+H559+H560</f>
        <v>1214</v>
      </c>
      <c r="I554" s="156">
        <f>G554/D554*100</f>
        <v>83.350497768623413</v>
      </c>
      <c r="J554" s="156">
        <f>G554/E554*100</f>
        <v>83.350497768623413</v>
      </c>
      <c r="K554" s="156">
        <f>G554/F554*100</f>
        <v>83.350497768623413</v>
      </c>
    </row>
    <row r="555" spans="1:11" ht="30" customHeight="1" x14ac:dyDescent="0.25">
      <c r="A555" s="157"/>
      <c r="B555" s="172"/>
      <c r="C555" s="159" t="s">
        <v>19</v>
      </c>
      <c r="D555" s="160">
        <v>1456.5</v>
      </c>
      <c r="E555" s="160">
        <v>1456.5</v>
      </c>
      <c r="F555" s="160">
        <v>1456.5</v>
      </c>
      <c r="G555" s="160">
        <v>1214</v>
      </c>
      <c r="H555" s="160">
        <v>1214</v>
      </c>
      <c r="I555" s="178">
        <f>G555/D555*100</f>
        <v>83.350497768623413</v>
      </c>
      <c r="J555" s="178">
        <f>G555/E555*100</f>
        <v>83.350497768623413</v>
      </c>
      <c r="K555" s="178">
        <f>G555/F555*100</f>
        <v>83.350497768623413</v>
      </c>
    </row>
    <row r="556" spans="1:11" ht="30" customHeight="1" x14ac:dyDescent="0.25">
      <c r="A556" s="157"/>
      <c r="B556" s="172"/>
      <c r="C556" s="173" t="s">
        <v>197</v>
      </c>
      <c r="D556" s="160">
        <v>0</v>
      </c>
      <c r="E556" s="160">
        <v>0</v>
      </c>
      <c r="F556" s="160">
        <v>0</v>
      </c>
      <c r="G556" s="160">
        <v>0</v>
      </c>
      <c r="H556" s="160">
        <v>0</v>
      </c>
      <c r="I556" s="160">
        <v>0</v>
      </c>
      <c r="J556" s="160">
        <v>0</v>
      </c>
      <c r="K556" s="160">
        <v>0</v>
      </c>
    </row>
    <row r="557" spans="1:11" ht="30" customHeight="1" x14ac:dyDescent="0.25">
      <c r="A557" s="157"/>
      <c r="B557" s="172"/>
      <c r="C557" s="159" t="s">
        <v>34</v>
      </c>
      <c r="D557" s="160">
        <v>0</v>
      </c>
      <c r="E557" s="160">
        <v>0</v>
      </c>
      <c r="F557" s="160">
        <v>0</v>
      </c>
      <c r="G557" s="160">
        <v>0</v>
      </c>
      <c r="H557" s="160">
        <v>0</v>
      </c>
      <c r="I557" s="160">
        <v>0</v>
      </c>
      <c r="J557" s="160">
        <v>0</v>
      </c>
      <c r="K557" s="160">
        <v>0</v>
      </c>
    </row>
    <row r="558" spans="1:11" ht="30" customHeight="1" x14ac:dyDescent="0.25">
      <c r="A558" s="157"/>
      <c r="B558" s="172"/>
      <c r="C558" s="173" t="s">
        <v>198</v>
      </c>
      <c r="D558" s="160">
        <v>0</v>
      </c>
      <c r="E558" s="160">
        <v>0</v>
      </c>
      <c r="F558" s="160">
        <v>0</v>
      </c>
      <c r="G558" s="160">
        <v>0</v>
      </c>
      <c r="H558" s="160">
        <v>0</v>
      </c>
      <c r="I558" s="160">
        <v>0</v>
      </c>
      <c r="J558" s="160">
        <v>0</v>
      </c>
      <c r="K558" s="160">
        <v>0</v>
      </c>
    </row>
    <row r="559" spans="1:11" ht="30" customHeight="1" x14ac:dyDescent="0.25">
      <c r="A559" s="157"/>
      <c r="B559" s="172"/>
      <c r="C559" s="159" t="s">
        <v>21</v>
      </c>
      <c r="D559" s="160">
        <v>0</v>
      </c>
      <c r="E559" s="160">
        <v>0</v>
      </c>
      <c r="F559" s="160">
        <v>0</v>
      </c>
      <c r="G559" s="160">
        <v>0</v>
      </c>
      <c r="H559" s="160">
        <v>0</v>
      </c>
      <c r="I559" s="160">
        <v>0</v>
      </c>
      <c r="J559" s="160">
        <v>0</v>
      </c>
      <c r="K559" s="160">
        <v>0</v>
      </c>
    </row>
    <row r="560" spans="1:11" ht="30" customHeight="1" x14ac:dyDescent="0.25">
      <c r="A560" s="162"/>
      <c r="B560" s="174"/>
      <c r="C560" s="159" t="s">
        <v>22</v>
      </c>
      <c r="D560" s="160">
        <v>0</v>
      </c>
      <c r="E560" s="160">
        <v>0</v>
      </c>
      <c r="F560" s="160">
        <v>0</v>
      </c>
      <c r="G560" s="160">
        <v>0</v>
      </c>
      <c r="H560" s="160">
        <v>0</v>
      </c>
      <c r="I560" s="160">
        <v>0</v>
      </c>
      <c r="J560" s="160">
        <v>0</v>
      </c>
      <c r="K560" s="160">
        <v>0</v>
      </c>
    </row>
    <row r="561" spans="1:11" ht="30" customHeight="1" x14ac:dyDescent="0.25">
      <c r="A561" s="152" t="s">
        <v>278</v>
      </c>
      <c r="B561" s="171" t="s">
        <v>271</v>
      </c>
      <c r="C561" s="154" t="s">
        <v>196</v>
      </c>
      <c r="D561" s="180">
        <f>D562+D566+D567</f>
        <v>0</v>
      </c>
      <c r="E561" s="180">
        <f>E562+E566+E567</f>
        <v>0</v>
      </c>
      <c r="F561" s="180">
        <f>F562+F566+F567</f>
        <v>0</v>
      </c>
      <c r="G561" s="180">
        <f>G562+G566+G567</f>
        <v>0</v>
      </c>
      <c r="H561" s="180">
        <f>H562+H566+H567</f>
        <v>0</v>
      </c>
      <c r="I561" s="156">
        <v>0</v>
      </c>
      <c r="J561" s="156">
        <v>0</v>
      </c>
      <c r="K561" s="156">
        <v>0</v>
      </c>
    </row>
    <row r="562" spans="1:11" ht="30" customHeight="1" x14ac:dyDescent="0.25">
      <c r="A562" s="157"/>
      <c r="B562" s="172"/>
      <c r="C562" s="159" t="s">
        <v>19</v>
      </c>
      <c r="D562" s="160">
        <v>0</v>
      </c>
      <c r="E562" s="160">
        <v>0</v>
      </c>
      <c r="F562" s="160">
        <v>0</v>
      </c>
      <c r="G562" s="160">
        <v>0</v>
      </c>
      <c r="H562" s="160">
        <v>0</v>
      </c>
      <c r="I562" s="178">
        <v>0</v>
      </c>
      <c r="J562" s="178">
        <v>0</v>
      </c>
      <c r="K562" s="178">
        <v>0</v>
      </c>
    </row>
    <row r="563" spans="1:11" ht="30" customHeight="1" x14ac:dyDescent="0.25">
      <c r="A563" s="157"/>
      <c r="B563" s="172"/>
      <c r="C563" s="173" t="s">
        <v>197</v>
      </c>
      <c r="D563" s="160">
        <v>0</v>
      </c>
      <c r="E563" s="160">
        <v>0</v>
      </c>
      <c r="F563" s="160">
        <v>0</v>
      </c>
      <c r="G563" s="160">
        <v>0</v>
      </c>
      <c r="H563" s="160">
        <v>0</v>
      </c>
      <c r="I563" s="160">
        <v>0</v>
      </c>
      <c r="J563" s="160">
        <v>0</v>
      </c>
      <c r="K563" s="160">
        <v>0</v>
      </c>
    </row>
    <row r="564" spans="1:11" ht="30" customHeight="1" x14ac:dyDescent="0.25">
      <c r="A564" s="157"/>
      <c r="B564" s="172"/>
      <c r="C564" s="159" t="s">
        <v>34</v>
      </c>
      <c r="D564" s="160">
        <v>0</v>
      </c>
      <c r="E564" s="160">
        <v>0</v>
      </c>
      <c r="F564" s="160">
        <v>0</v>
      </c>
      <c r="G564" s="160">
        <v>0</v>
      </c>
      <c r="H564" s="160">
        <v>0</v>
      </c>
      <c r="I564" s="160">
        <v>0</v>
      </c>
      <c r="J564" s="160">
        <v>0</v>
      </c>
      <c r="K564" s="160">
        <v>0</v>
      </c>
    </row>
    <row r="565" spans="1:11" ht="30" customHeight="1" x14ac:dyDescent="0.25">
      <c r="A565" s="157"/>
      <c r="B565" s="172"/>
      <c r="C565" s="173" t="s">
        <v>198</v>
      </c>
      <c r="D565" s="160">
        <v>0</v>
      </c>
      <c r="E565" s="160">
        <v>0</v>
      </c>
      <c r="F565" s="160">
        <v>0</v>
      </c>
      <c r="G565" s="160">
        <v>0</v>
      </c>
      <c r="H565" s="160">
        <v>0</v>
      </c>
      <c r="I565" s="160">
        <v>0</v>
      </c>
      <c r="J565" s="160">
        <v>0</v>
      </c>
      <c r="K565" s="160">
        <v>0</v>
      </c>
    </row>
    <row r="566" spans="1:11" ht="30" customHeight="1" x14ac:dyDescent="0.25">
      <c r="A566" s="157"/>
      <c r="B566" s="172"/>
      <c r="C566" s="159" t="s">
        <v>21</v>
      </c>
      <c r="D566" s="160">
        <v>0</v>
      </c>
      <c r="E566" s="160">
        <v>0</v>
      </c>
      <c r="F566" s="160">
        <v>0</v>
      </c>
      <c r="G566" s="160">
        <v>0</v>
      </c>
      <c r="H566" s="160">
        <v>0</v>
      </c>
      <c r="I566" s="160">
        <v>0</v>
      </c>
      <c r="J566" s="160">
        <v>0</v>
      </c>
      <c r="K566" s="160">
        <v>0</v>
      </c>
    </row>
    <row r="567" spans="1:11" ht="30" customHeight="1" x14ac:dyDescent="0.25">
      <c r="A567" s="162"/>
      <c r="B567" s="174"/>
      <c r="C567" s="159" t="s">
        <v>22</v>
      </c>
      <c r="D567" s="160">
        <v>0</v>
      </c>
      <c r="E567" s="160">
        <v>0</v>
      </c>
      <c r="F567" s="160">
        <v>0</v>
      </c>
      <c r="G567" s="160">
        <v>0</v>
      </c>
      <c r="H567" s="160">
        <v>0</v>
      </c>
      <c r="I567" s="160">
        <v>0</v>
      </c>
      <c r="J567" s="160">
        <v>0</v>
      </c>
      <c r="K567" s="160">
        <v>0</v>
      </c>
    </row>
    <row r="568" spans="1:11" ht="30" customHeight="1" x14ac:dyDescent="0.25">
      <c r="A568" s="181" t="s">
        <v>279</v>
      </c>
      <c r="B568" s="171" t="s">
        <v>231</v>
      </c>
      <c r="C568" s="154" t="s">
        <v>196</v>
      </c>
      <c r="D568" s="180">
        <f>D569+D571+D573+D574</f>
        <v>33419.300000000003</v>
      </c>
      <c r="E568" s="180">
        <f>E569+E571+E573+E574</f>
        <v>33419.300000000003</v>
      </c>
      <c r="F568" s="180">
        <f>F569+F571+F573+F574</f>
        <v>33419.300000000003</v>
      </c>
      <c r="G568" s="180">
        <f>G569+G571+G573+G574</f>
        <v>33407.83</v>
      </c>
      <c r="H568" s="180">
        <f>H569+H571+H573+H574</f>
        <v>33407.83</v>
      </c>
      <c r="I568" s="156">
        <f>G568/D568*100</f>
        <v>99.965678515109531</v>
      </c>
      <c r="J568" s="156">
        <f>G568/E568*100</f>
        <v>99.965678515109531</v>
      </c>
      <c r="K568" s="156">
        <f>G568/F568*100</f>
        <v>99.965678515109531</v>
      </c>
    </row>
    <row r="569" spans="1:11" ht="30" customHeight="1" x14ac:dyDescent="0.25">
      <c r="A569" s="182"/>
      <c r="B569" s="172"/>
      <c r="C569" s="159" t="s">
        <v>19</v>
      </c>
      <c r="D569" s="160">
        <f>D576+D611+D639+D653+D688+D695+D709+D716+D723</f>
        <v>29989.300000000003</v>
      </c>
      <c r="E569" s="160">
        <f>E576+E611+E639+E653+E688+E695+E709+E716+E723</f>
        <v>29989.300000000003</v>
      </c>
      <c r="F569" s="160">
        <f>F576+F611+F639+F653+F688+F695+F709+F716+F723</f>
        <v>29989.300000000003</v>
      </c>
      <c r="G569" s="160">
        <f>G576+G611+G639+G653+G688+G695+G709+G716+G723</f>
        <v>29977.829999999998</v>
      </c>
      <c r="H569" s="160">
        <f>H576+H611+H639+H653+H688+H695+H709+H716+H723</f>
        <v>29977.829999999998</v>
      </c>
      <c r="I569" s="178">
        <f>G569/D569*100</f>
        <v>99.961753025245656</v>
      </c>
      <c r="J569" s="178">
        <f>G569/E569*100</f>
        <v>99.961753025245656</v>
      </c>
      <c r="K569" s="178">
        <f>G569/F569*100</f>
        <v>99.961753025245656</v>
      </c>
    </row>
    <row r="570" spans="1:11" ht="30" customHeight="1" x14ac:dyDescent="0.25">
      <c r="A570" s="182"/>
      <c r="B570" s="172"/>
      <c r="C570" s="173" t="s">
        <v>197</v>
      </c>
      <c r="D570" s="160">
        <f>D717</f>
        <v>70</v>
      </c>
      <c r="E570" s="160">
        <f t="shared" ref="E570:H570" si="52">E717</f>
        <v>70</v>
      </c>
      <c r="F570" s="160">
        <f t="shared" si="52"/>
        <v>70</v>
      </c>
      <c r="G570" s="160">
        <f t="shared" si="52"/>
        <v>70</v>
      </c>
      <c r="H570" s="160">
        <f t="shared" si="52"/>
        <v>70</v>
      </c>
      <c r="I570" s="178">
        <v>0</v>
      </c>
      <c r="J570" s="178">
        <v>0</v>
      </c>
      <c r="K570" s="178">
        <v>0</v>
      </c>
    </row>
    <row r="571" spans="1:11" ht="30" customHeight="1" x14ac:dyDescent="0.25">
      <c r="A571" s="182"/>
      <c r="B571" s="172"/>
      <c r="C571" s="159" t="s">
        <v>34</v>
      </c>
      <c r="D571" s="160">
        <f>D578+D613+D641+D655+D690+D718</f>
        <v>3430</v>
      </c>
      <c r="E571" s="160">
        <f>E578+E613+E641+E655+E690+E718</f>
        <v>3430</v>
      </c>
      <c r="F571" s="160">
        <f>F578+F613+F641+F655+F690+F718</f>
        <v>3430</v>
      </c>
      <c r="G571" s="160">
        <f>G578+G613+G641+G655+G690+G718</f>
        <v>3430</v>
      </c>
      <c r="H571" s="160">
        <f>H578+H613+H641+H655+H690+H718</f>
        <v>3430</v>
      </c>
      <c r="I571" s="178">
        <f>G571/D571*100</f>
        <v>100</v>
      </c>
      <c r="J571" s="178">
        <f>G571/E571*100</f>
        <v>100</v>
      </c>
      <c r="K571" s="178">
        <f>G571/F571*100</f>
        <v>100</v>
      </c>
    </row>
    <row r="572" spans="1:11" ht="30" customHeight="1" x14ac:dyDescent="0.25">
      <c r="A572" s="182"/>
      <c r="B572" s="172"/>
      <c r="C572" s="173" t="s">
        <v>198</v>
      </c>
      <c r="D572" s="160">
        <f>D719</f>
        <v>3430</v>
      </c>
      <c r="E572" s="160">
        <f t="shared" ref="E572:H572" si="53">E719</f>
        <v>3430</v>
      </c>
      <c r="F572" s="160">
        <f t="shared" si="53"/>
        <v>3430</v>
      </c>
      <c r="G572" s="160">
        <f t="shared" si="53"/>
        <v>3430</v>
      </c>
      <c r="H572" s="160">
        <f t="shared" si="53"/>
        <v>3430</v>
      </c>
      <c r="I572" s="178">
        <v>0</v>
      </c>
      <c r="J572" s="178">
        <v>0</v>
      </c>
      <c r="K572" s="178">
        <v>0</v>
      </c>
    </row>
    <row r="573" spans="1:11" ht="30" customHeight="1" x14ac:dyDescent="0.25">
      <c r="A573" s="182"/>
      <c r="B573" s="172"/>
      <c r="C573" s="159" t="s">
        <v>21</v>
      </c>
      <c r="D573" s="160">
        <f t="shared" ref="D573:H574" si="54">D580+D615+D643+D657+D692+D720</f>
        <v>0</v>
      </c>
      <c r="E573" s="160">
        <f t="shared" si="54"/>
        <v>0</v>
      </c>
      <c r="F573" s="160">
        <f t="shared" si="54"/>
        <v>0</v>
      </c>
      <c r="G573" s="160">
        <f t="shared" si="54"/>
        <v>0</v>
      </c>
      <c r="H573" s="160">
        <f t="shared" si="54"/>
        <v>0</v>
      </c>
      <c r="I573" s="160">
        <v>0</v>
      </c>
      <c r="J573" s="160">
        <f>J580+J615+J643+J657+J692</f>
        <v>0</v>
      </c>
      <c r="K573" s="160">
        <f>K580+K615+K643+K657+K692</f>
        <v>0</v>
      </c>
    </row>
    <row r="574" spans="1:11" ht="30" customHeight="1" x14ac:dyDescent="0.25">
      <c r="A574" s="183"/>
      <c r="B574" s="174"/>
      <c r="C574" s="159" t="s">
        <v>22</v>
      </c>
      <c r="D574" s="160">
        <f t="shared" si="54"/>
        <v>0</v>
      </c>
      <c r="E574" s="160">
        <f t="shared" si="54"/>
        <v>0</v>
      </c>
      <c r="F574" s="160">
        <f t="shared" si="54"/>
        <v>0</v>
      </c>
      <c r="G574" s="160">
        <f t="shared" si="54"/>
        <v>0</v>
      </c>
      <c r="H574" s="160">
        <f t="shared" si="54"/>
        <v>0</v>
      </c>
      <c r="I574" s="160">
        <v>0</v>
      </c>
      <c r="J574" s="160">
        <f>J581+J616+J644+J658+J693</f>
        <v>0</v>
      </c>
      <c r="K574" s="160">
        <f>K581+K616+K644+K658+K693</f>
        <v>0</v>
      </c>
    </row>
    <row r="575" spans="1:11" ht="30" customHeight="1" x14ac:dyDescent="0.25">
      <c r="A575" s="181" t="s">
        <v>280</v>
      </c>
      <c r="B575" s="171" t="s">
        <v>231</v>
      </c>
      <c r="C575" s="154" t="s">
        <v>196</v>
      </c>
      <c r="D575" s="180">
        <f>D576+D578+D580+D581</f>
        <v>4212.3999999999996</v>
      </c>
      <c r="E575" s="180">
        <f>E576+E578+E580+E581</f>
        <v>4212.3999999999996</v>
      </c>
      <c r="F575" s="180">
        <f>F576+F578+F580+F581</f>
        <v>4212.3999999999996</v>
      </c>
      <c r="G575" s="180">
        <f>G576+G578+G580+G581</f>
        <v>4212.38</v>
      </c>
      <c r="H575" s="180">
        <f>H576+H578+H580+H581</f>
        <v>4212.38</v>
      </c>
      <c r="I575" s="156">
        <f>G575/D575*100</f>
        <v>99.999525211280996</v>
      </c>
      <c r="J575" s="156">
        <f>G575/E575*100</f>
        <v>99.999525211280996</v>
      </c>
      <c r="K575" s="156">
        <f>G575/F575*100</f>
        <v>99.999525211280996</v>
      </c>
    </row>
    <row r="576" spans="1:11" ht="30" customHeight="1" x14ac:dyDescent="0.25">
      <c r="A576" s="182"/>
      <c r="B576" s="172"/>
      <c r="C576" s="159" t="s">
        <v>19</v>
      </c>
      <c r="D576" s="160">
        <f>D583+D590+D597+D604</f>
        <v>4212.3999999999996</v>
      </c>
      <c r="E576" s="160">
        <f>E583+E590+E597+E604</f>
        <v>4212.3999999999996</v>
      </c>
      <c r="F576" s="160">
        <f>F583+F590+F597+F604</f>
        <v>4212.3999999999996</v>
      </c>
      <c r="G576" s="160">
        <f>G583+G590+G597+G604</f>
        <v>4212.38</v>
      </c>
      <c r="H576" s="160">
        <f>H583+H590+H597+H604</f>
        <v>4212.38</v>
      </c>
      <c r="I576" s="178">
        <f>G576/D576*100</f>
        <v>99.999525211280996</v>
      </c>
      <c r="J576" s="178">
        <f>G576/E576*100</f>
        <v>99.999525211280996</v>
      </c>
      <c r="K576" s="178">
        <f>G576/F576*100</f>
        <v>99.999525211280996</v>
      </c>
    </row>
    <row r="577" spans="1:11" ht="30" customHeight="1" x14ac:dyDescent="0.25">
      <c r="A577" s="182"/>
      <c r="B577" s="172"/>
      <c r="C577" s="173" t="s">
        <v>197</v>
      </c>
      <c r="D577" s="160">
        <f t="shared" ref="D577:K578" si="55">D584+D591</f>
        <v>0</v>
      </c>
      <c r="E577" s="160">
        <f t="shared" si="55"/>
        <v>0</v>
      </c>
      <c r="F577" s="160">
        <f t="shared" si="55"/>
        <v>0</v>
      </c>
      <c r="G577" s="160">
        <f t="shared" si="55"/>
        <v>0</v>
      </c>
      <c r="H577" s="160">
        <f t="shared" si="55"/>
        <v>0</v>
      </c>
      <c r="I577" s="160">
        <f t="shared" si="55"/>
        <v>0</v>
      </c>
      <c r="J577" s="160">
        <f t="shared" si="55"/>
        <v>0</v>
      </c>
      <c r="K577" s="160">
        <f t="shared" si="55"/>
        <v>0</v>
      </c>
    </row>
    <row r="578" spans="1:11" ht="30" customHeight="1" x14ac:dyDescent="0.25">
      <c r="A578" s="182"/>
      <c r="B578" s="172"/>
      <c r="C578" s="159" t="s">
        <v>34</v>
      </c>
      <c r="D578" s="160">
        <f t="shared" si="55"/>
        <v>0</v>
      </c>
      <c r="E578" s="160">
        <f t="shared" si="55"/>
        <v>0</v>
      </c>
      <c r="F578" s="160">
        <f t="shared" si="55"/>
        <v>0</v>
      </c>
      <c r="G578" s="160">
        <f t="shared" si="55"/>
        <v>0</v>
      </c>
      <c r="H578" s="160">
        <f t="shared" si="55"/>
        <v>0</v>
      </c>
      <c r="I578" s="160">
        <f t="shared" si="55"/>
        <v>0</v>
      </c>
      <c r="J578" s="160">
        <f t="shared" si="55"/>
        <v>0</v>
      </c>
      <c r="K578" s="160">
        <f t="shared" si="55"/>
        <v>0</v>
      </c>
    </row>
    <row r="579" spans="1:11" ht="30" customHeight="1" x14ac:dyDescent="0.25">
      <c r="A579" s="182"/>
      <c r="B579" s="172"/>
      <c r="C579" s="173" t="s">
        <v>198</v>
      </c>
      <c r="D579" s="160">
        <v>0</v>
      </c>
      <c r="E579" s="160">
        <v>0</v>
      </c>
      <c r="F579" s="160">
        <v>0</v>
      </c>
      <c r="G579" s="160">
        <v>0</v>
      </c>
      <c r="H579" s="160">
        <v>0</v>
      </c>
      <c r="I579" s="160">
        <v>0</v>
      </c>
      <c r="J579" s="160">
        <v>0</v>
      </c>
      <c r="K579" s="160">
        <v>0</v>
      </c>
    </row>
    <row r="580" spans="1:11" ht="30" customHeight="1" x14ac:dyDescent="0.25">
      <c r="A580" s="182"/>
      <c r="B580" s="172"/>
      <c r="C580" s="159" t="s">
        <v>21</v>
      </c>
      <c r="D580" s="160">
        <f t="shared" ref="D580:K581" si="56">D587+D594</f>
        <v>0</v>
      </c>
      <c r="E580" s="160">
        <f t="shared" si="56"/>
        <v>0</v>
      </c>
      <c r="F580" s="160">
        <f t="shared" si="56"/>
        <v>0</v>
      </c>
      <c r="G580" s="160">
        <f t="shared" si="56"/>
        <v>0</v>
      </c>
      <c r="H580" s="160">
        <f t="shared" si="56"/>
        <v>0</v>
      </c>
      <c r="I580" s="160">
        <f t="shared" si="56"/>
        <v>0</v>
      </c>
      <c r="J580" s="160">
        <f t="shared" si="56"/>
        <v>0</v>
      </c>
      <c r="K580" s="160">
        <f t="shared" si="56"/>
        <v>0</v>
      </c>
    </row>
    <row r="581" spans="1:11" ht="30" customHeight="1" x14ac:dyDescent="0.25">
      <c r="A581" s="183"/>
      <c r="B581" s="174"/>
      <c r="C581" s="159" t="s">
        <v>22</v>
      </c>
      <c r="D581" s="160">
        <f t="shared" si="56"/>
        <v>0</v>
      </c>
      <c r="E581" s="160">
        <f t="shared" si="56"/>
        <v>0</v>
      </c>
      <c r="F581" s="160">
        <f t="shared" si="56"/>
        <v>0</v>
      </c>
      <c r="G581" s="160">
        <f t="shared" si="56"/>
        <v>0</v>
      </c>
      <c r="H581" s="160">
        <f t="shared" si="56"/>
        <v>0</v>
      </c>
      <c r="I581" s="160">
        <f t="shared" si="56"/>
        <v>0</v>
      </c>
      <c r="J581" s="160">
        <f t="shared" si="56"/>
        <v>0</v>
      </c>
      <c r="K581" s="160">
        <f t="shared" si="56"/>
        <v>0</v>
      </c>
    </row>
    <row r="582" spans="1:11" ht="30" customHeight="1" x14ac:dyDescent="0.25">
      <c r="A582" s="190" t="s">
        <v>281</v>
      </c>
      <c r="B582" s="171" t="s">
        <v>231</v>
      </c>
      <c r="C582" s="154" t="s">
        <v>196</v>
      </c>
      <c r="D582" s="180">
        <f>D583+D585+D587+D588</f>
        <v>2925</v>
      </c>
      <c r="E582" s="180">
        <f>E583+E585+E587+E588</f>
        <v>2925</v>
      </c>
      <c r="F582" s="180">
        <f>F583+F585+F587+F588</f>
        <v>2925</v>
      </c>
      <c r="G582" s="180">
        <f>G583+G585+G587+G588</f>
        <v>2924.98</v>
      </c>
      <c r="H582" s="180">
        <f>H583+H585+H587+H588</f>
        <v>2924.98</v>
      </c>
      <c r="I582" s="156">
        <f>G582/D582*100</f>
        <v>99.999316239316244</v>
      </c>
      <c r="J582" s="156">
        <f>G582/E582*100</f>
        <v>99.999316239316244</v>
      </c>
      <c r="K582" s="156">
        <f>G582/F582*100</f>
        <v>99.999316239316244</v>
      </c>
    </row>
    <row r="583" spans="1:11" ht="30" customHeight="1" x14ac:dyDescent="0.25">
      <c r="A583" s="191"/>
      <c r="B583" s="172"/>
      <c r="C583" s="159" t="s">
        <v>19</v>
      </c>
      <c r="D583" s="160">
        <v>2925</v>
      </c>
      <c r="E583" s="160">
        <v>2925</v>
      </c>
      <c r="F583" s="160">
        <v>2925</v>
      </c>
      <c r="G583" s="178">
        <v>2924.98</v>
      </c>
      <c r="H583" s="178">
        <v>2924.98</v>
      </c>
      <c r="I583" s="178">
        <f>G583/D583*100</f>
        <v>99.999316239316244</v>
      </c>
      <c r="J583" s="178">
        <f>G583/E583*100</f>
        <v>99.999316239316244</v>
      </c>
      <c r="K583" s="178">
        <f>G583/F583*100</f>
        <v>99.999316239316244</v>
      </c>
    </row>
    <row r="584" spans="1:11" ht="30" customHeight="1" x14ac:dyDescent="0.25">
      <c r="A584" s="191"/>
      <c r="B584" s="172"/>
      <c r="C584" s="173" t="s">
        <v>197</v>
      </c>
      <c r="D584" s="160">
        <v>0</v>
      </c>
      <c r="E584" s="160">
        <v>0</v>
      </c>
      <c r="F584" s="178">
        <v>0</v>
      </c>
      <c r="G584" s="178">
        <v>0</v>
      </c>
      <c r="H584" s="178">
        <v>0</v>
      </c>
      <c r="I584" s="178">
        <v>0</v>
      </c>
      <c r="J584" s="178">
        <v>0</v>
      </c>
      <c r="K584" s="178">
        <v>0</v>
      </c>
    </row>
    <row r="585" spans="1:11" ht="30" customHeight="1" x14ac:dyDescent="0.25">
      <c r="A585" s="191"/>
      <c r="B585" s="172"/>
      <c r="C585" s="159" t="s">
        <v>34</v>
      </c>
      <c r="D585" s="160">
        <v>0</v>
      </c>
      <c r="E585" s="160">
        <v>0</v>
      </c>
      <c r="F585" s="178">
        <v>0</v>
      </c>
      <c r="G585" s="178">
        <v>0</v>
      </c>
      <c r="H585" s="178">
        <v>0</v>
      </c>
      <c r="I585" s="178">
        <v>0</v>
      </c>
      <c r="J585" s="178">
        <v>0</v>
      </c>
      <c r="K585" s="178">
        <v>0</v>
      </c>
    </row>
    <row r="586" spans="1:11" ht="30" customHeight="1" x14ac:dyDescent="0.25">
      <c r="A586" s="191"/>
      <c r="B586" s="172"/>
      <c r="C586" s="173" t="s">
        <v>198</v>
      </c>
      <c r="D586" s="160">
        <v>0</v>
      </c>
      <c r="E586" s="160">
        <v>0</v>
      </c>
      <c r="F586" s="160">
        <v>0</v>
      </c>
      <c r="G586" s="160">
        <v>0</v>
      </c>
      <c r="H586" s="160">
        <v>0</v>
      </c>
      <c r="I586" s="160">
        <v>0</v>
      </c>
      <c r="J586" s="160">
        <v>0</v>
      </c>
      <c r="K586" s="160">
        <v>0</v>
      </c>
    </row>
    <row r="587" spans="1:11" ht="30" customHeight="1" x14ac:dyDescent="0.25">
      <c r="A587" s="191"/>
      <c r="B587" s="172"/>
      <c r="C587" s="159" t="s">
        <v>21</v>
      </c>
      <c r="D587" s="160">
        <v>0</v>
      </c>
      <c r="E587" s="160">
        <v>0</v>
      </c>
      <c r="F587" s="178">
        <v>0</v>
      </c>
      <c r="G587" s="178">
        <v>0</v>
      </c>
      <c r="H587" s="178">
        <v>0</v>
      </c>
      <c r="I587" s="178">
        <v>0</v>
      </c>
      <c r="J587" s="178">
        <v>0</v>
      </c>
      <c r="K587" s="178">
        <v>0</v>
      </c>
    </row>
    <row r="588" spans="1:11" ht="30" customHeight="1" x14ac:dyDescent="0.25">
      <c r="A588" s="192"/>
      <c r="B588" s="174"/>
      <c r="C588" s="159" t="s">
        <v>22</v>
      </c>
      <c r="D588" s="160">
        <v>0</v>
      </c>
      <c r="E588" s="160">
        <v>0</v>
      </c>
      <c r="F588" s="178">
        <v>0</v>
      </c>
      <c r="G588" s="178">
        <v>0</v>
      </c>
      <c r="H588" s="178">
        <v>0</v>
      </c>
      <c r="I588" s="178">
        <v>0</v>
      </c>
      <c r="J588" s="178">
        <v>0</v>
      </c>
      <c r="K588" s="178">
        <v>0</v>
      </c>
    </row>
    <row r="589" spans="1:11" ht="30" customHeight="1" x14ac:dyDescent="0.25">
      <c r="A589" s="190" t="s">
        <v>282</v>
      </c>
      <c r="B589" s="171" t="s">
        <v>231</v>
      </c>
      <c r="C589" s="154" t="s">
        <v>196</v>
      </c>
      <c r="D589" s="180">
        <f>D590+D592+D594+D595</f>
        <v>395</v>
      </c>
      <c r="E589" s="180">
        <f>E590+E592+E594+E595</f>
        <v>395</v>
      </c>
      <c r="F589" s="180">
        <f>F590+F592+F594+F595</f>
        <v>395</v>
      </c>
      <c r="G589" s="180">
        <f>G590+G592+G594+G595</f>
        <v>395</v>
      </c>
      <c r="H589" s="180">
        <f>H590+H592+H594+H595</f>
        <v>395</v>
      </c>
      <c r="I589" s="156">
        <f>G589/D589*100</f>
        <v>100</v>
      </c>
      <c r="J589" s="156">
        <f>G589/E589*100</f>
        <v>100</v>
      </c>
      <c r="K589" s="156">
        <f>G589/F589*100</f>
        <v>100</v>
      </c>
    </row>
    <row r="590" spans="1:11" ht="30" customHeight="1" x14ac:dyDescent="0.25">
      <c r="A590" s="191"/>
      <c r="B590" s="172"/>
      <c r="C590" s="159" t="s">
        <v>19</v>
      </c>
      <c r="D590" s="160">
        <v>395</v>
      </c>
      <c r="E590" s="160">
        <v>395</v>
      </c>
      <c r="F590" s="160">
        <v>395</v>
      </c>
      <c r="G590" s="178">
        <v>395</v>
      </c>
      <c r="H590" s="178">
        <v>395</v>
      </c>
      <c r="I590" s="178">
        <f>G590/D590*100</f>
        <v>100</v>
      </c>
      <c r="J590" s="178">
        <f>G590/E590*100</f>
        <v>100</v>
      </c>
      <c r="K590" s="178">
        <f>G590/F590*100</f>
        <v>100</v>
      </c>
    </row>
    <row r="591" spans="1:11" ht="30" customHeight="1" x14ac:dyDescent="0.25">
      <c r="A591" s="191"/>
      <c r="B591" s="172"/>
      <c r="C591" s="173" t="s">
        <v>197</v>
      </c>
      <c r="D591" s="160">
        <v>0</v>
      </c>
      <c r="E591" s="160">
        <v>0</v>
      </c>
      <c r="F591" s="178">
        <v>0</v>
      </c>
      <c r="G591" s="178">
        <v>0</v>
      </c>
      <c r="H591" s="178">
        <v>0</v>
      </c>
      <c r="I591" s="178">
        <v>0</v>
      </c>
      <c r="J591" s="178">
        <v>0</v>
      </c>
      <c r="K591" s="178">
        <v>0</v>
      </c>
    </row>
    <row r="592" spans="1:11" ht="30" customHeight="1" x14ac:dyDescent="0.25">
      <c r="A592" s="191"/>
      <c r="B592" s="172"/>
      <c r="C592" s="159" t="s">
        <v>34</v>
      </c>
      <c r="D592" s="160">
        <v>0</v>
      </c>
      <c r="E592" s="160">
        <v>0</v>
      </c>
      <c r="F592" s="178">
        <v>0</v>
      </c>
      <c r="G592" s="178">
        <v>0</v>
      </c>
      <c r="H592" s="178">
        <v>0</v>
      </c>
      <c r="I592" s="178">
        <v>0</v>
      </c>
      <c r="J592" s="178">
        <v>0</v>
      </c>
      <c r="K592" s="178">
        <v>0</v>
      </c>
    </row>
    <row r="593" spans="1:11" ht="30" customHeight="1" x14ac:dyDescent="0.25">
      <c r="A593" s="191"/>
      <c r="B593" s="172"/>
      <c r="C593" s="173" t="s">
        <v>198</v>
      </c>
      <c r="D593" s="160">
        <v>0</v>
      </c>
      <c r="E593" s="160">
        <v>0</v>
      </c>
      <c r="F593" s="160">
        <v>0</v>
      </c>
      <c r="G593" s="160">
        <v>0</v>
      </c>
      <c r="H593" s="160">
        <v>0</v>
      </c>
      <c r="I593" s="160">
        <v>0</v>
      </c>
      <c r="J593" s="160">
        <v>0</v>
      </c>
      <c r="K593" s="160">
        <v>0</v>
      </c>
    </row>
    <row r="594" spans="1:11" ht="30" customHeight="1" x14ac:dyDescent="0.25">
      <c r="A594" s="191"/>
      <c r="B594" s="172"/>
      <c r="C594" s="159" t="s">
        <v>21</v>
      </c>
      <c r="D594" s="160">
        <v>0</v>
      </c>
      <c r="E594" s="160">
        <v>0</v>
      </c>
      <c r="F594" s="178">
        <v>0</v>
      </c>
      <c r="G594" s="178">
        <v>0</v>
      </c>
      <c r="H594" s="178">
        <v>0</v>
      </c>
      <c r="I594" s="178">
        <v>0</v>
      </c>
      <c r="J594" s="178">
        <v>0</v>
      </c>
      <c r="K594" s="178">
        <v>0</v>
      </c>
    </row>
    <row r="595" spans="1:11" ht="30" customHeight="1" x14ac:dyDescent="0.25">
      <c r="A595" s="192"/>
      <c r="B595" s="174"/>
      <c r="C595" s="159" t="s">
        <v>22</v>
      </c>
      <c r="D595" s="160">
        <v>0</v>
      </c>
      <c r="E595" s="160">
        <v>0</v>
      </c>
      <c r="F595" s="178">
        <v>0</v>
      </c>
      <c r="G595" s="178">
        <v>0</v>
      </c>
      <c r="H595" s="178">
        <v>0</v>
      </c>
      <c r="I595" s="178">
        <v>0</v>
      </c>
      <c r="J595" s="178">
        <v>0</v>
      </c>
      <c r="K595" s="178">
        <v>0</v>
      </c>
    </row>
    <row r="596" spans="1:11" ht="30" customHeight="1" x14ac:dyDescent="0.25">
      <c r="A596" s="152" t="s">
        <v>283</v>
      </c>
      <c r="B596" s="171" t="s">
        <v>231</v>
      </c>
      <c r="C596" s="154" t="s">
        <v>196</v>
      </c>
      <c r="D596" s="180">
        <f>D597+D599+D601+D602</f>
        <v>20</v>
      </c>
      <c r="E596" s="180">
        <f>E597+E599+E601+E602</f>
        <v>20</v>
      </c>
      <c r="F596" s="180">
        <f>F597+F599+F601+F602</f>
        <v>20</v>
      </c>
      <c r="G596" s="180">
        <f>G597+G599+G601+G602</f>
        <v>20</v>
      </c>
      <c r="H596" s="180">
        <f>H597+H599+H601+H602</f>
        <v>20</v>
      </c>
      <c r="I596" s="156">
        <f>G596/D596*100</f>
        <v>100</v>
      </c>
      <c r="J596" s="156">
        <f>G596/E596*100</f>
        <v>100</v>
      </c>
      <c r="K596" s="156">
        <f>G596/F596*100</f>
        <v>100</v>
      </c>
    </row>
    <row r="597" spans="1:11" ht="30" customHeight="1" x14ac:dyDescent="0.25">
      <c r="A597" s="157"/>
      <c r="B597" s="172"/>
      <c r="C597" s="159" t="s">
        <v>19</v>
      </c>
      <c r="D597" s="160">
        <v>20</v>
      </c>
      <c r="E597" s="160">
        <v>20</v>
      </c>
      <c r="F597" s="160">
        <v>20</v>
      </c>
      <c r="G597" s="178">
        <v>20</v>
      </c>
      <c r="H597" s="178">
        <v>20</v>
      </c>
      <c r="I597" s="178">
        <f>G597/D597*100</f>
        <v>100</v>
      </c>
      <c r="J597" s="178">
        <f>G597/E597*100</f>
        <v>100</v>
      </c>
      <c r="K597" s="178">
        <f>G597/F597*100</f>
        <v>100</v>
      </c>
    </row>
    <row r="598" spans="1:11" ht="30" customHeight="1" x14ac:dyDescent="0.25">
      <c r="A598" s="157"/>
      <c r="B598" s="172"/>
      <c r="C598" s="173" t="s">
        <v>197</v>
      </c>
      <c r="D598" s="160">
        <v>0</v>
      </c>
      <c r="E598" s="160">
        <v>0</v>
      </c>
      <c r="F598" s="178">
        <v>0</v>
      </c>
      <c r="G598" s="178">
        <v>0</v>
      </c>
      <c r="H598" s="178">
        <v>0</v>
      </c>
      <c r="I598" s="178">
        <v>0</v>
      </c>
      <c r="J598" s="178">
        <v>0</v>
      </c>
      <c r="K598" s="178">
        <v>0</v>
      </c>
    </row>
    <row r="599" spans="1:11" ht="30" customHeight="1" x14ac:dyDescent="0.25">
      <c r="A599" s="157"/>
      <c r="B599" s="172"/>
      <c r="C599" s="159" t="s">
        <v>34</v>
      </c>
      <c r="D599" s="160">
        <v>0</v>
      </c>
      <c r="E599" s="160">
        <v>0</v>
      </c>
      <c r="F599" s="178">
        <v>0</v>
      </c>
      <c r="G599" s="178">
        <v>0</v>
      </c>
      <c r="H599" s="178">
        <v>0</v>
      </c>
      <c r="I599" s="178">
        <v>0</v>
      </c>
      <c r="J599" s="178">
        <v>0</v>
      </c>
      <c r="K599" s="178">
        <v>0</v>
      </c>
    </row>
    <row r="600" spans="1:11" ht="30" customHeight="1" x14ac:dyDescent="0.25">
      <c r="A600" s="157"/>
      <c r="B600" s="172"/>
      <c r="C600" s="173" t="s">
        <v>198</v>
      </c>
      <c r="D600" s="160">
        <v>0</v>
      </c>
      <c r="E600" s="160">
        <v>0</v>
      </c>
      <c r="F600" s="160">
        <v>0</v>
      </c>
      <c r="G600" s="160">
        <v>0</v>
      </c>
      <c r="H600" s="160">
        <v>0</v>
      </c>
      <c r="I600" s="160">
        <v>0</v>
      </c>
      <c r="J600" s="160">
        <v>0</v>
      </c>
      <c r="K600" s="160">
        <v>0</v>
      </c>
    </row>
    <row r="601" spans="1:11" ht="30" customHeight="1" x14ac:dyDescent="0.25">
      <c r="A601" s="157"/>
      <c r="B601" s="172"/>
      <c r="C601" s="159" t="s">
        <v>21</v>
      </c>
      <c r="D601" s="160">
        <v>0</v>
      </c>
      <c r="E601" s="160">
        <v>0</v>
      </c>
      <c r="F601" s="178">
        <v>0</v>
      </c>
      <c r="G601" s="178">
        <v>0</v>
      </c>
      <c r="H601" s="178">
        <v>0</v>
      </c>
      <c r="I601" s="178">
        <v>0</v>
      </c>
      <c r="J601" s="178">
        <v>0</v>
      </c>
      <c r="K601" s="178">
        <v>0</v>
      </c>
    </row>
    <row r="602" spans="1:11" ht="30" customHeight="1" x14ac:dyDescent="0.25">
      <c r="A602" s="162"/>
      <c r="B602" s="174"/>
      <c r="C602" s="159" t="s">
        <v>22</v>
      </c>
      <c r="D602" s="160">
        <v>0</v>
      </c>
      <c r="E602" s="160">
        <v>0</v>
      </c>
      <c r="F602" s="178">
        <v>0</v>
      </c>
      <c r="G602" s="178">
        <v>0</v>
      </c>
      <c r="H602" s="178">
        <v>0</v>
      </c>
      <c r="I602" s="178">
        <v>0</v>
      </c>
      <c r="J602" s="178">
        <v>0</v>
      </c>
      <c r="K602" s="178">
        <v>0</v>
      </c>
    </row>
    <row r="603" spans="1:11" ht="30" customHeight="1" x14ac:dyDescent="0.25">
      <c r="A603" s="232" t="s">
        <v>284</v>
      </c>
      <c r="B603" s="171" t="s">
        <v>231</v>
      </c>
      <c r="C603" s="154" t="s">
        <v>196</v>
      </c>
      <c r="D603" s="180">
        <f>D604+D606+D608+D609</f>
        <v>872.4</v>
      </c>
      <c r="E603" s="180">
        <f>E604+E606+E608+E609</f>
        <v>872.4</v>
      </c>
      <c r="F603" s="180">
        <f>F604+F606+F608+F609</f>
        <v>872.4</v>
      </c>
      <c r="G603" s="180">
        <f>G604+G606+G608+G609</f>
        <v>872.4</v>
      </c>
      <c r="H603" s="180">
        <f>H604+H606+H608+H609</f>
        <v>872.4</v>
      </c>
      <c r="I603" s="178">
        <f>G603/D603*100</f>
        <v>100</v>
      </c>
      <c r="J603" s="156">
        <f>G603/E603*100</f>
        <v>100</v>
      </c>
      <c r="K603" s="156">
        <f>G603/F603*100</f>
        <v>100</v>
      </c>
    </row>
    <row r="604" spans="1:11" ht="30" customHeight="1" x14ac:dyDescent="0.25">
      <c r="A604" s="233"/>
      <c r="B604" s="172"/>
      <c r="C604" s="159" t="s">
        <v>19</v>
      </c>
      <c r="D604" s="160">
        <v>872.4</v>
      </c>
      <c r="E604" s="160">
        <v>872.4</v>
      </c>
      <c r="F604" s="160">
        <v>872.4</v>
      </c>
      <c r="G604" s="178">
        <f>1582.4-1582.4+872.4</f>
        <v>872.4</v>
      </c>
      <c r="H604" s="178">
        <f>1582.4-1582.4+872.4</f>
        <v>872.4</v>
      </c>
      <c r="I604" s="178">
        <f>G604/D604*100</f>
        <v>100</v>
      </c>
      <c r="J604" s="156">
        <f>G604/E604*100</f>
        <v>100</v>
      </c>
      <c r="K604" s="156">
        <f>G604/F604*100</f>
        <v>100</v>
      </c>
    </row>
    <row r="605" spans="1:11" ht="30" customHeight="1" x14ac:dyDescent="0.25">
      <c r="A605" s="233"/>
      <c r="B605" s="172"/>
      <c r="C605" s="173" t="s">
        <v>197</v>
      </c>
      <c r="D605" s="160">
        <v>0</v>
      </c>
      <c r="E605" s="160">
        <v>0</v>
      </c>
      <c r="F605" s="178">
        <v>0</v>
      </c>
      <c r="G605" s="178">
        <v>0</v>
      </c>
      <c r="H605" s="178">
        <v>0</v>
      </c>
      <c r="I605" s="178">
        <v>0</v>
      </c>
      <c r="J605" s="178">
        <v>0</v>
      </c>
      <c r="K605" s="178">
        <v>0</v>
      </c>
    </row>
    <row r="606" spans="1:11" ht="30" customHeight="1" x14ac:dyDescent="0.25">
      <c r="A606" s="233"/>
      <c r="B606" s="172"/>
      <c r="C606" s="159" t="s">
        <v>34</v>
      </c>
      <c r="D606" s="160">
        <v>0</v>
      </c>
      <c r="E606" s="160">
        <v>0</v>
      </c>
      <c r="F606" s="178">
        <v>0</v>
      </c>
      <c r="G606" s="178">
        <v>0</v>
      </c>
      <c r="H606" s="178">
        <v>0</v>
      </c>
      <c r="I606" s="178">
        <v>0</v>
      </c>
      <c r="J606" s="178">
        <v>0</v>
      </c>
      <c r="K606" s="178">
        <v>0</v>
      </c>
    </row>
    <row r="607" spans="1:11" ht="30" customHeight="1" x14ac:dyDescent="0.25">
      <c r="A607" s="233"/>
      <c r="B607" s="172"/>
      <c r="C607" s="173" t="s">
        <v>198</v>
      </c>
      <c r="D607" s="160">
        <v>0</v>
      </c>
      <c r="E607" s="160">
        <v>0</v>
      </c>
      <c r="F607" s="160">
        <v>0</v>
      </c>
      <c r="G607" s="160">
        <v>0</v>
      </c>
      <c r="H607" s="160">
        <v>0</v>
      </c>
      <c r="I607" s="160">
        <v>0</v>
      </c>
      <c r="J607" s="160">
        <v>0</v>
      </c>
      <c r="K607" s="160">
        <v>0</v>
      </c>
    </row>
    <row r="608" spans="1:11" ht="30" customHeight="1" x14ac:dyDescent="0.25">
      <c r="A608" s="233"/>
      <c r="B608" s="172"/>
      <c r="C608" s="159" t="s">
        <v>21</v>
      </c>
      <c r="D608" s="160">
        <v>0</v>
      </c>
      <c r="E608" s="160">
        <v>0</v>
      </c>
      <c r="F608" s="178">
        <v>0</v>
      </c>
      <c r="G608" s="178">
        <v>0</v>
      </c>
      <c r="H608" s="178">
        <v>0</v>
      </c>
      <c r="I608" s="178">
        <v>0</v>
      </c>
      <c r="J608" s="178">
        <v>0</v>
      </c>
      <c r="K608" s="178">
        <v>0</v>
      </c>
    </row>
    <row r="609" spans="1:11" ht="30" customHeight="1" x14ac:dyDescent="0.25">
      <c r="A609" s="234"/>
      <c r="B609" s="174"/>
      <c r="C609" s="159" t="s">
        <v>22</v>
      </c>
      <c r="D609" s="160">
        <v>0</v>
      </c>
      <c r="E609" s="160">
        <v>0</v>
      </c>
      <c r="F609" s="178">
        <v>0</v>
      </c>
      <c r="G609" s="178">
        <v>0</v>
      </c>
      <c r="H609" s="178">
        <v>0</v>
      </c>
      <c r="I609" s="178">
        <v>0</v>
      </c>
      <c r="J609" s="178">
        <v>0</v>
      </c>
      <c r="K609" s="178">
        <v>0</v>
      </c>
    </row>
    <row r="610" spans="1:11" ht="30" customHeight="1" x14ac:dyDescent="0.25">
      <c r="A610" s="181" t="s">
        <v>285</v>
      </c>
      <c r="B610" s="171" t="s">
        <v>231</v>
      </c>
      <c r="C610" s="154" t="s">
        <v>196</v>
      </c>
      <c r="D610" s="180">
        <f>D611+D613+D615+D616</f>
        <v>555.20000000000005</v>
      </c>
      <c r="E610" s="180">
        <f>E611+E613+E615+E616</f>
        <v>555.20000000000005</v>
      </c>
      <c r="F610" s="180">
        <f>F611+F613+F615+F616</f>
        <v>555.20000000000005</v>
      </c>
      <c r="G610" s="180">
        <f>G611+G613+G615+G616</f>
        <v>544.70000000000005</v>
      </c>
      <c r="H610" s="180">
        <f>H611+H613+H615+H616</f>
        <v>544.70000000000005</v>
      </c>
      <c r="I610" s="156">
        <f>G610/D610*100</f>
        <v>98.108789625360231</v>
      </c>
      <c r="J610" s="156">
        <f>G610/E610*100</f>
        <v>98.108789625360231</v>
      </c>
      <c r="K610" s="156">
        <f>G610/F610*100</f>
        <v>98.108789625360231</v>
      </c>
    </row>
    <row r="611" spans="1:11" ht="30" customHeight="1" x14ac:dyDescent="0.25">
      <c r="A611" s="182"/>
      <c r="B611" s="172"/>
      <c r="C611" s="159" t="s">
        <v>19</v>
      </c>
      <c r="D611" s="160">
        <f>D618+D625+D632</f>
        <v>555.20000000000005</v>
      </c>
      <c r="E611" s="160">
        <f t="shared" ref="E611:H611" si="57">E618+E625+E632</f>
        <v>555.20000000000005</v>
      </c>
      <c r="F611" s="160">
        <f t="shared" si="57"/>
        <v>555.20000000000005</v>
      </c>
      <c r="G611" s="160">
        <f t="shared" si="57"/>
        <v>544.70000000000005</v>
      </c>
      <c r="H611" s="160">
        <f t="shared" si="57"/>
        <v>544.70000000000005</v>
      </c>
      <c r="I611" s="178">
        <f>G611/D611*100</f>
        <v>98.108789625360231</v>
      </c>
      <c r="J611" s="178">
        <f>G611/E611*100</f>
        <v>98.108789625360231</v>
      </c>
      <c r="K611" s="178">
        <f>G611/F611*100</f>
        <v>98.108789625360231</v>
      </c>
    </row>
    <row r="612" spans="1:11" ht="30" customHeight="1" x14ac:dyDescent="0.25">
      <c r="A612" s="182"/>
      <c r="B612" s="172"/>
      <c r="C612" s="173" t="s">
        <v>197</v>
      </c>
      <c r="D612" s="160">
        <f t="shared" ref="D612:K613" si="58">D619</f>
        <v>0</v>
      </c>
      <c r="E612" s="160">
        <f t="shared" si="58"/>
        <v>0</v>
      </c>
      <c r="F612" s="160">
        <f t="shared" si="58"/>
        <v>0</v>
      </c>
      <c r="G612" s="160">
        <f t="shared" si="58"/>
        <v>0</v>
      </c>
      <c r="H612" s="160">
        <f t="shared" si="58"/>
        <v>0</v>
      </c>
      <c r="I612" s="160">
        <f t="shared" si="58"/>
        <v>0</v>
      </c>
      <c r="J612" s="160">
        <f t="shared" si="58"/>
        <v>0</v>
      </c>
      <c r="K612" s="160">
        <f t="shared" si="58"/>
        <v>0</v>
      </c>
    </row>
    <row r="613" spans="1:11" ht="30" customHeight="1" x14ac:dyDescent="0.25">
      <c r="A613" s="182"/>
      <c r="B613" s="172"/>
      <c r="C613" s="159" t="s">
        <v>34</v>
      </c>
      <c r="D613" s="160">
        <f>D620+D627+D634</f>
        <v>0</v>
      </c>
      <c r="E613" s="160">
        <f t="shared" ref="E613:H613" si="59">E620+E627+E634</f>
        <v>0</v>
      </c>
      <c r="F613" s="160">
        <f t="shared" si="59"/>
        <v>0</v>
      </c>
      <c r="G613" s="160">
        <f t="shared" si="59"/>
        <v>0</v>
      </c>
      <c r="H613" s="160">
        <f t="shared" si="59"/>
        <v>0</v>
      </c>
      <c r="I613" s="160">
        <f t="shared" si="58"/>
        <v>0</v>
      </c>
      <c r="J613" s="160">
        <f t="shared" si="58"/>
        <v>0</v>
      </c>
      <c r="K613" s="160">
        <f t="shared" si="58"/>
        <v>0</v>
      </c>
    </row>
    <row r="614" spans="1:11" ht="30" customHeight="1" x14ac:dyDescent="0.25">
      <c r="A614" s="182"/>
      <c r="B614" s="172"/>
      <c r="C614" s="173" t="s">
        <v>198</v>
      </c>
      <c r="D614" s="160">
        <v>0</v>
      </c>
      <c r="E614" s="160">
        <v>0</v>
      </c>
      <c r="F614" s="160">
        <v>0</v>
      </c>
      <c r="G614" s="160">
        <v>0</v>
      </c>
      <c r="H614" s="160">
        <v>0</v>
      </c>
      <c r="I614" s="160">
        <v>0</v>
      </c>
      <c r="J614" s="160">
        <v>0</v>
      </c>
      <c r="K614" s="160">
        <v>0</v>
      </c>
    </row>
    <row r="615" spans="1:11" ht="30" customHeight="1" x14ac:dyDescent="0.25">
      <c r="A615" s="182"/>
      <c r="B615" s="172"/>
      <c r="C615" s="159" t="s">
        <v>21</v>
      </c>
      <c r="D615" s="160">
        <f>D622+D629+D636</f>
        <v>0</v>
      </c>
      <c r="E615" s="160">
        <f t="shared" ref="E615:G616" si="60">E622+E629+E636</f>
        <v>0</v>
      </c>
      <c r="F615" s="160">
        <f t="shared" si="60"/>
        <v>0</v>
      </c>
      <c r="G615" s="160">
        <f t="shared" si="60"/>
        <v>0</v>
      </c>
      <c r="H615" s="160">
        <f t="shared" ref="H615:K616" si="61">H622</f>
        <v>0</v>
      </c>
      <c r="I615" s="160">
        <f t="shared" si="61"/>
        <v>0</v>
      </c>
      <c r="J615" s="160">
        <f t="shared" si="61"/>
        <v>0</v>
      </c>
      <c r="K615" s="160">
        <f t="shared" si="61"/>
        <v>0</v>
      </c>
    </row>
    <row r="616" spans="1:11" ht="30" customHeight="1" x14ac:dyDescent="0.25">
      <c r="A616" s="183"/>
      <c r="B616" s="174"/>
      <c r="C616" s="159" t="s">
        <v>22</v>
      </c>
      <c r="D616" s="160">
        <f>D623+D630+D637</f>
        <v>0</v>
      </c>
      <c r="E616" s="160">
        <f t="shared" si="60"/>
        <v>0</v>
      </c>
      <c r="F616" s="160">
        <f t="shared" si="60"/>
        <v>0</v>
      </c>
      <c r="G616" s="160">
        <f t="shared" si="60"/>
        <v>0</v>
      </c>
      <c r="H616" s="160">
        <f t="shared" si="61"/>
        <v>0</v>
      </c>
      <c r="I616" s="160">
        <f t="shared" si="61"/>
        <v>0</v>
      </c>
      <c r="J616" s="160">
        <f t="shared" si="61"/>
        <v>0</v>
      </c>
      <c r="K616" s="160">
        <f t="shared" si="61"/>
        <v>0</v>
      </c>
    </row>
    <row r="617" spans="1:11" ht="30" customHeight="1" x14ac:dyDescent="0.25">
      <c r="A617" s="190" t="s">
        <v>286</v>
      </c>
      <c r="B617" s="171" t="s">
        <v>231</v>
      </c>
      <c r="C617" s="154" t="s">
        <v>196</v>
      </c>
      <c r="D617" s="180">
        <f>D618+D620+D622+D623</f>
        <v>305.2</v>
      </c>
      <c r="E617" s="180">
        <f>E618+E620+E622+E623</f>
        <v>305.2</v>
      </c>
      <c r="F617" s="180">
        <f>F618+F620+F622+F623</f>
        <v>305.2</v>
      </c>
      <c r="G617" s="180">
        <f>G618+G620+G622+G623</f>
        <v>305.2</v>
      </c>
      <c r="H617" s="180">
        <f>H618+H620+H622+H623</f>
        <v>305.2</v>
      </c>
      <c r="I617" s="156">
        <f>G617/D617*100</f>
        <v>100</v>
      </c>
      <c r="J617" s="156">
        <f>G617/E617*100</f>
        <v>100</v>
      </c>
      <c r="K617" s="156">
        <f>G617/F617*100</f>
        <v>100</v>
      </c>
    </row>
    <row r="618" spans="1:11" ht="30" customHeight="1" x14ac:dyDescent="0.25">
      <c r="A618" s="191"/>
      <c r="B618" s="172"/>
      <c r="C618" s="159" t="s">
        <v>19</v>
      </c>
      <c r="D618" s="160">
        <v>305.2</v>
      </c>
      <c r="E618" s="160">
        <v>305.2</v>
      </c>
      <c r="F618" s="160">
        <v>305.2</v>
      </c>
      <c r="G618" s="160">
        <v>305.2</v>
      </c>
      <c r="H618" s="160">
        <v>305.2</v>
      </c>
      <c r="I618" s="178">
        <f>G618/D618*100</f>
        <v>100</v>
      </c>
      <c r="J618" s="178">
        <f>G618/E618*100</f>
        <v>100</v>
      </c>
      <c r="K618" s="178">
        <f>G618/F618*100</f>
        <v>100</v>
      </c>
    </row>
    <row r="619" spans="1:11" ht="30" customHeight="1" x14ac:dyDescent="0.25">
      <c r="A619" s="191"/>
      <c r="B619" s="172"/>
      <c r="C619" s="173" t="s">
        <v>197</v>
      </c>
      <c r="D619" s="160">
        <v>0</v>
      </c>
      <c r="E619" s="160">
        <v>0</v>
      </c>
      <c r="F619" s="178">
        <v>0</v>
      </c>
      <c r="G619" s="178">
        <v>0</v>
      </c>
      <c r="H619" s="178">
        <v>0</v>
      </c>
      <c r="I619" s="178">
        <v>0</v>
      </c>
      <c r="J619" s="178">
        <v>0</v>
      </c>
      <c r="K619" s="178">
        <v>0</v>
      </c>
    </row>
    <row r="620" spans="1:11" ht="30" customHeight="1" x14ac:dyDescent="0.25">
      <c r="A620" s="191"/>
      <c r="B620" s="172"/>
      <c r="C620" s="159" t="s">
        <v>34</v>
      </c>
      <c r="D620" s="160">
        <v>0</v>
      </c>
      <c r="E620" s="160">
        <v>0</v>
      </c>
      <c r="F620" s="178">
        <v>0</v>
      </c>
      <c r="G620" s="178">
        <v>0</v>
      </c>
      <c r="H620" s="178">
        <v>0</v>
      </c>
      <c r="I620" s="178">
        <v>0</v>
      </c>
      <c r="J620" s="178">
        <v>0</v>
      </c>
      <c r="K620" s="178">
        <v>0</v>
      </c>
    </row>
    <row r="621" spans="1:11" ht="30" customHeight="1" x14ac:dyDescent="0.25">
      <c r="A621" s="191"/>
      <c r="B621" s="172"/>
      <c r="C621" s="173" t="s">
        <v>198</v>
      </c>
      <c r="D621" s="160">
        <v>0</v>
      </c>
      <c r="E621" s="160">
        <v>0</v>
      </c>
      <c r="F621" s="160">
        <v>0</v>
      </c>
      <c r="G621" s="160">
        <v>0</v>
      </c>
      <c r="H621" s="160">
        <v>0</v>
      </c>
      <c r="I621" s="160">
        <v>0</v>
      </c>
      <c r="J621" s="160">
        <v>0</v>
      </c>
      <c r="K621" s="160">
        <v>0</v>
      </c>
    </row>
    <row r="622" spans="1:11" ht="30" customHeight="1" x14ac:dyDescent="0.25">
      <c r="A622" s="191"/>
      <c r="B622" s="172"/>
      <c r="C622" s="159" t="s">
        <v>21</v>
      </c>
      <c r="D622" s="160">
        <v>0</v>
      </c>
      <c r="E622" s="160">
        <v>0</v>
      </c>
      <c r="F622" s="178">
        <v>0</v>
      </c>
      <c r="G622" s="178">
        <v>0</v>
      </c>
      <c r="H622" s="178">
        <v>0</v>
      </c>
      <c r="I622" s="178">
        <v>0</v>
      </c>
      <c r="J622" s="178">
        <v>0</v>
      </c>
      <c r="K622" s="178">
        <v>0</v>
      </c>
    </row>
    <row r="623" spans="1:11" ht="30" customHeight="1" x14ac:dyDescent="0.25">
      <c r="A623" s="192"/>
      <c r="B623" s="174"/>
      <c r="C623" s="159" t="s">
        <v>22</v>
      </c>
      <c r="D623" s="160">
        <v>0</v>
      </c>
      <c r="E623" s="160">
        <v>0</v>
      </c>
      <c r="F623" s="178">
        <v>0</v>
      </c>
      <c r="G623" s="178">
        <v>0</v>
      </c>
      <c r="H623" s="178">
        <v>0</v>
      </c>
      <c r="I623" s="178">
        <v>0</v>
      </c>
      <c r="J623" s="178">
        <v>0</v>
      </c>
      <c r="K623" s="178">
        <v>0</v>
      </c>
    </row>
    <row r="624" spans="1:11" ht="30" customHeight="1" x14ac:dyDescent="0.25">
      <c r="A624" s="232" t="s">
        <v>287</v>
      </c>
      <c r="B624" s="171" t="s">
        <v>231</v>
      </c>
      <c r="C624" s="154" t="s">
        <v>196</v>
      </c>
      <c r="D624" s="180">
        <f t="shared" ref="D624:K624" si="62">D625+D627+D629+D630</f>
        <v>0</v>
      </c>
      <c r="E624" s="180">
        <f t="shared" si="62"/>
        <v>0</v>
      </c>
      <c r="F624" s="180">
        <f t="shared" si="62"/>
        <v>0</v>
      </c>
      <c r="G624" s="180">
        <f t="shared" si="62"/>
        <v>0</v>
      </c>
      <c r="H624" s="180">
        <f t="shared" si="62"/>
        <v>0</v>
      </c>
      <c r="I624" s="180" t="e">
        <f t="shared" si="62"/>
        <v>#DIV/0!</v>
      </c>
      <c r="J624" s="180" t="e">
        <f t="shared" si="62"/>
        <v>#DIV/0!</v>
      </c>
      <c r="K624" s="180" t="e">
        <f t="shared" si="62"/>
        <v>#DIV/0!</v>
      </c>
    </row>
    <row r="625" spans="1:11" ht="30" customHeight="1" x14ac:dyDescent="0.25">
      <c r="A625" s="233"/>
      <c r="B625" s="172"/>
      <c r="C625" s="159" t="s">
        <v>19</v>
      </c>
      <c r="D625" s="160">
        <v>0</v>
      </c>
      <c r="E625" s="160">
        <v>0</v>
      </c>
      <c r="F625" s="160">
        <v>0</v>
      </c>
      <c r="G625" s="178">
        <v>0</v>
      </c>
      <c r="H625" s="178">
        <v>0</v>
      </c>
      <c r="I625" s="178" t="e">
        <f>G625/D625*100</f>
        <v>#DIV/0!</v>
      </c>
      <c r="J625" s="178" t="e">
        <f>G625/E625*100</f>
        <v>#DIV/0!</v>
      </c>
      <c r="K625" s="178" t="e">
        <f>G625/F625*100</f>
        <v>#DIV/0!</v>
      </c>
    </row>
    <row r="626" spans="1:11" ht="30" customHeight="1" x14ac:dyDescent="0.25">
      <c r="A626" s="233"/>
      <c r="B626" s="172"/>
      <c r="C626" s="173" t="s">
        <v>197</v>
      </c>
      <c r="D626" s="160">
        <v>0</v>
      </c>
      <c r="E626" s="160">
        <v>0</v>
      </c>
      <c r="F626" s="178">
        <v>0</v>
      </c>
      <c r="G626" s="178">
        <v>0</v>
      </c>
      <c r="H626" s="178">
        <v>0</v>
      </c>
      <c r="I626" s="178">
        <v>0</v>
      </c>
      <c r="J626" s="178">
        <v>0</v>
      </c>
      <c r="K626" s="178">
        <v>0</v>
      </c>
    </row>
    <row r="627" spans="1:11" ht="30" customHeight="1" x14ac:dyDescent="0.25">
      <c r="A627" s="233"/>
      <c r="B627" s="172"/>
      <c r="C627" s="159" t="s">
        <v>34</v>
      </c>
      <c r="D627" s="160">
        <v>0</v>
      </c>
      <c r="E627" s="160">
        <v>0</v>
      </c>
      <c r="F627" s="178">
        <v>0</v>
      </c>
      <c r="G627" s="178">
        <v>0</v>
      </c>
      <c r="H627" s="178">
        <v>0</v>
      </c>
      <c r="I627" s="178">
        <v>0</v>
      </c>
      <c r="J627" s="178">
        <v>0</v>
      </c>
      <c r="K627" s="178">
        <v>0</v>
      </c>
    </row>
    <row r="628" spans="1:11" ht="30" customHeight="1" x14ac:dyDescent="0.25">
      <c r="A628" s="233"/>
      <c r="B628" s="172"/>
      <c r="C628" s="173" t="s">
        <v>198</v>
      </c>
      <c r="D628" s="160">
        <v>0</v>
      </c>
      <c r="E628" s="160">
        <v>0</v>
      </c>
      <c r="F628" s="160">
        <v>0</v>
      </c>
      <c r="G628" s="160">
        <v>0</v>
      </c>
      <c r="H628" s="160">
        <v>0</v>
      </c>
      <c r="I628" s="160">
        <v>0</v>
      </c>
      <c r="J628" s="160">
        <v>0</v>
      </c>
      <c r="K628" s="160">
        <v>0</v>
      </c>
    </row>
    <row r="629" spans="1:11" ht="30" customHeight="1" x14ac:dyDescent="0.25">
      <c r="A629" s="233"/>
      <c r="B629" s="172"/>
      <c r="C629" s="159" t="s">
        <v>21</v>
      </c>
      <c r="D629" s="160">
        <v>0</v>
      </c>
      <c r="E629" s="160">
        <v>0</v>
      </c>
      <c r="F629" s="178">
        <v>0</v>
      </c>
      <c r="G629" s="178">
        <v>0</v>
      </c>
      <c r="H629" s="178">
        <v>0</v>
      </c>
      <c r="I629" s="178">
        <v>0</v>
      </c>
      <c r="J629" s="178">
        <v>0</v>
      </c>
      <c r="K629" s="178">
        <v>0</v>
      </c>
    </row>
    <row r="630" spans="1:11" ht="30" customHeight="1" x14ac:dyDescent="0.25">
      <c r="A630" s="234"/>
      <c r="B630" s="174"/>
      <c r="C630" s="159" t="s">
        <v>22</v>
      </c>
      <c r="D630" s="160">
        <v>0</v>
      </c>
      <c r="E630" s="160">
        <v>0</v>
      </c>
      <c r="F630" s="178">
        <v>0</v>
      </c>
      <c r="G630" s="178">
        <v>0</v>
      </c>
      <c r="H630" s="178">
        <v>0</v>
      </c>
      <c r="I630" s="178">
        <v>0</v>
      </c>
      <c r="J630" s="178">
        <v>0</v>
      </c>
      <c r="K630" s="178">
        <v>0</v>
      </c>
    </row>
    <row r="631" spans="1:11" ht="30" customHeight="1" x14ac:dyDescent="0.25">
      <c r="A631" s="232" t="s">
        <v>288</v>
      </c>
      <c r="B631" s="171" t="s">
        <v>231</v>
      </c>
      <c r="C631" s="154" t="s">
        <v>196</v>
      </c>
      <c r="D631" s="180">
        <f t="shared" ref="D631:K631" si="63">D632+D634+D636+D637</f>
        <v>250</v>
      </c>
      <c r="E631" s="180">
        <f t="shared" si="63"/>
        <v>250</v>
      </c>
      <c r="F631" s="180">
        <f t="shared" si="63"/>
        <v>250</v>
      </c>
      <c r="G631" s="180">
        <f t="shared" si="63"/>
        <v>239.5</v>
      </c>
      <c r="H631" s="180">
        <f t="shared" si="63"/>
        <v>239.5</v>
      </c>
      <c r="I631" s="180">
        <f t="shared" si="63"/>
        <v>95.8</v>
      </c>
      <c r="J631" s="180">
        <f t="shared" si="63"/>
        <v>95.8</v>
      </c>
      <c r="K631" s="180">
        <f t="shared" si="63"/>
        <v>95.8</v>
      </c>
    </row>
    <row r="632" spans="1:11" ht="30" customHeight="1" x14ac:dyDescent="0.25">
      <c r="A632" s="233"/>
      <c r="B632" s="172"/>
      <c r="C632" s="159" t="s">
        <v>19</v>
      </c>
      <c r="D632" s="160">
        <v>250</v>
      </c>
      <c r="E632" s="160">
        <v>250</v>
      </c>
      <c r="F632" s="160">
        <v>250</v>
      </c>
      <c r="G632" s="178">
        <v>239.5</v>
      </c>
      <c r="H632" s="178">
        <v>239.5</v>
      </c>
      <c r="I632" s="178">
        <f>G632/D632*100</f>
        <v>95.8</v>
      </c>
      <c r="J632" s="178">
        <f>G632/E632*100</f>
        <v>95.8</v>
      </c>
      <c r="K632" s="178">
        <f>G632/F632*100</f>
        <v>95.8</v>
      </c>
    </row>
    <row r="633" spans="1:11" ht="30" customHeight="1" x14ac:dyDescent="0.25">
      <c r="A633" s="233"/>
      <c r="B633" s="172"/>
      <c r="C633" s="173" t="s">
        <v>197</v>
      </c>
      <c r="D633" s="160">
        <v>0</v>
      </c>
      <c r="E633" s="160">
        <v>0</v>
      </c>
      <c r="F633" s="178">
        <v>0</v>
      </c>
      <c r="G633" s="178">
        <v>0</v>
      </c>
      <c r="H633" s="178">
        <v>0</v>
      </c>
      <c r="I633" s="178">
        <v>0</v>
      </c>
      <c r="J633" s="178">
        <v>0</v>
      </c>
      <c r="K633" s="178">
        <v>0</v>
      </c>
    </row>
    <row r="634" spans="1:11" ht="30" customHeight="1" x14ac:dyDescent="0.25">
      <c r="A634" s="233"/>
      <c r="B634" s="172"/>
      <c r="C634" s="159" t="s">
        <v>34</v>
      </c>
      <c r="D634" s="160">
        <v>0</v>
      </c>
      <c r="E634" s="160">
        <v>0</v>
      </c>
      <c r="F634" s="178">
        <v>0</v>
      </c>
      <c r="G634" s="178">
        <v>0</v>
      </c>
      <c r="H634" s="178">
        <v>0</v>
      </c>
      <c r="I634" s="178">
        <v>0</v>
      </c>
      <c r="J634" s="178">
        <v>0</v>
      </c>
      <c r="K634" s="178">
        <v>0</v>
      </c>
    </row>
    <row r="635" spans="1:11" ht="30" customHeight="1" x14ac:dyDescent="0.25">
      <c r="A635" s="233"/>
      <c r="B635" s="172"/>
      <c r="C635" s="173" t="s">
        <v>198</v>
      </c>
      <c r="D635" s="160">
        <v>0</v>
      </c>
      <c r="E635" s="160">
        <v>0</v>
      </c>
      <c r="F635" s="160">
        <v>0</v>
      </c>
      <c r="G635" s="160">
        <v>0</v>
      </c>
      <c r="H635" s="160">
        <v>0</v>
      </c>
      <c r="I635" s="160">
        <v>0</v>
      </c>
      <c r="J635" s="160">
        <v>0</v>
      </c>
      <c r="K635" s="160">
        <v>0</v>
      </c>
    </row>
    <row r="636" spans="1:11" ht="30" customHeight="1" x14ac:dyDescent="0.25">
      <c r="A636" s="233"/>
      <c r="B636" s="172"/>
      <c r="C636" s="159" t="s">
        <v>21</v>
      </c>
      <c r="D636" s="160">
        <v>0</v>
      </c>
      <c r="E636" s="160">
        <v>0</v>
      </c>
      <c r="F636" s="178">
        <v>0</v>
      </c>
      <c r="G636" s="178">
        <v>0</v>
      </c>
      <c r="H636" s="178">
        <v>0</v>
      </c>
      <c r="I636" s="178">
        <v>0</v>
      </c>
      <c r="J636" s="178">
        <v>0</v>
      </c>
      <c r="K636" s="178">
        <v>0</v>
      </c>
    </row>
    <row r="637" spans="1:11" ht="30" customHeight="1" x14ac:dyDescent="0.25">
      <c r="A637" s="234"/>
      <c r="B637" s="174"/>
      <c r="C637" s="159" t="s">
        <v>22</v>
      </c>
      <c r="D637" s="160">
        <v>0</v>
      </c>
      <c r="E637" s="160">
        <v>0</v>
      </c>
      <c r="F637" s="178">
        <v>0</v>
      </c>
      <c r="G637" s="178">
        <v>0</v>
      </c>
      <c r="H637" s="178">
        <v>0</v>
      </c>
      <c r="I637" s="178">
        <v>0</v>
      </c>
      <c r="J637" s="178">
        <v>0</v>
      </c>
      <c r="K637" s="178">
        <v>0</v>
      </c>
    </row>
    <row r="638" spans="1:11" ht="30" customHeight="1" x14ac:dyDescent="0.25">
      <c r="A638" s="181" t="s">
        <v>289</v>
      </c>
      <c r="B638" s="171" t="s">
        <v>231</v>
      </c>
      <c r="C638" s="154" t="s">
        <v>196</v>
      </c>
      <c r="D638" s="180">
        <f>D639+D641+D643+D644</f>
        <v>0</v>
      </c>
      <c r="E638" s="180">
        <f>E639+E641+E643+E644</f>
        <v>0</v>
      </c>
      <c r="F638" s="180">
        <f>F639+F641+F643+F644</f>
        <v>0</v>
      </c>
      <c r="G638" s="180">
        <f>G639+G641+G643+G644</f>
        <v>0</v>
      </c>
      <c r="H638" s="180">
        <f>H639+H641+H643+H644</f>
        <v>0</v>
      </c>
      <c r="I638" s="156">
        <v>0</v>
      </c>
      <c r="J638" s="156">
        <v>0</v>
      </c>
      <c r="K638" s="156">
        <v>0</v>
      </c>
    </row>
    <row r="639" spans="1:11" ht="30" customHeight="1" x14ac:dyDescent="0.25">
      <c r="A639" s="182"/>
      <c r="B639" s="172"/>
      <c r="C639" s="159" t="s">
        <v>19</v>
      </c>
      <c r="D639" s="160">
        <f t="shared" ref="D639:E641" si="64">D646</f>
        <v>0</v>
      </c>
      <c r="E639" s="160">
        <f t="shared" si="64"/>
        <v>0</v>
      </c>
      <c r="F639" s="160">
        <v>0</v>
      </c>
      <c r="G639" s="160">
        <f>G646</f>
        <v>0</v>
      </c>
      <c r="H639" s="160">
        <f>H646</f>
        <v>0</v>
      </c>
      <c r="I639" s="156">
        <v>0</v>
      </c>
      <c r="J639" s="156">
        <v>0</v>
      </c>
      <c r="K639" s="156">
        <v>0</v>
      </c>
    </row>
    <row r="640" spans="1:11" ht="30" customHeight="1" x14ac:dyDescent="0.25">
      <c r="A640" s="182"/>
      <c r="B640" s="172"/>
      <c r="C640" s="173" t="s">
        <v>197</v>
      </c>
      <c r="D640" s="160">
        <f t="shared" si="64"/>
        <v>0</v>
      </c>
      <c r="E640" s="160">
        <f t="shared" si="64"/>
        <v>0</v>
      </c>
      <c r="F640" s="160">
        <v>0</v>
      </c>
      <c r="G640" s="160">
        <v>0</v>
      </c>
      <c r="H640" s="160">
        <v>0</v>
      </c>
      <c r="I640" s="160">
        <v>0</v>
      </c>
      <c r="J640" s="160">
        <v>0</v>
      </c>
      <c r="K640" s="160">
        <v>0</v>
      </c>
    </row>
    <row r="641" spans="1:11" ht="30" customHeight="1" x14ac:dyDescent="0.25">
      <c r="A641" s="182"/>
      <c r="B641" s="172"/>
      <c r="C641" s="159" t="s">
        <v>34</v>
      </c>
      <c r="D641" s="160">
        <f t="shared" si="64"/>
        <v>0</v>
      </c>
      <c r="E641" s="160">
        <f t="shared" si="64"/>
        <v>0</v>
      </c>
      <c r="F641" s="160">
        <f>F648</f>
        <v>0</v>
      </c>
      <c r="G641" s="160">
        <v>0</v>
      </c>
      <c r="H641" s="160">
        <f>H648</f>
        <v>0</v>
      </c>
      <c r="I641" s="160">
        <f>I648</f>
        <v>0</v>
      </c>
      <c r="J641" s="160">
        <f>J648</f>
        <v>0</v>
      </c>
      <c r="K641" s="160">
        <f>K648</f>
        <v>0</v>
      </c>
    </row>
    <row r="642" spans="1:11" ht="30" customHeight="1" x14ac:dyDescent="0.25">
      <c r="A642" s="182"/>
      <c r="B642" s="172"/>
      <c r="C642" s="173" t="s">
        <v>198</v>
      </c>
      <c r="D642" s="160">
        <v>0</v>
      </c>
      <c r="E642" s="160">
        <v>0</v>
      </c>
      <c r="F642" s="160">
        <v>0</v>
      </c>
      <c r="G642" s="160">
        <v>0</v>
      </c>
      <c r="H642" s="160">
        <v>0</v>
      </c>
      <c r="I642" s="160">
        <v>0</v>
      </c>
      <c r="J642" s="160">
        <v>0</v>
      </c>
      <c r="K642" s="160">
        <v>0</v>
      </c>
    </row>
    <row r="643" spans="1:11" ht="30" customHeight="1" x14ac:dyDescent="0.25">
      <c r="A643" s="182"/>
      <c r="B643" s="172"/>
      <c r="C643" s="159" t="s">
        <v>21</v>
      </c>
      <c r="D643" s="160">
        <f t="shared" ref="D643:K644" si="65">D650</f>
        <v>0</v>
      </c>
      <c r="E643" s="160">
        <f t="shared" si="65"/>
        <v>0</v>
      </c>
      <c r="F643" s="160">
        <f t="shared" si="65"/>
        <v>0</v>
      </c>
      <c r="G643" s="160">
        <f t="shared" si="65"/>
        <v>0</v>
      </c>
      <c r="H643" s="160">
        <f t="shared" si="65"/>
        <v>0</v>
      </c>
      <c r="I643" s="160">
        <f t="shared" si="65"/>
        <v>0</v>
      </c>
      <c r="J643" s="160">
        <f t="shared" si="65"/>
        <v>0</v>
      </c>
      <c r="K643" s="160">
        <f t="shared" si="65"/>
        <v>0</v>
      </c>
    </row>
    <row r="644" spans="1:11" ht="30" customHeight="1" x14ac:dyDescent="0.25">
      <c r="A644" s="183"/>
      <c r="B644" s="174"/>
      <c r="C644" s="159" t="s">
        <v>22</v>
      </c>
      <c r="D644" s="160">
        <f t="shared" si="65"/>
        <v>0</v>
      </c>
      <c r="E644" s="160">
        <f t="shared" si="65"/>
        <v>0</v>
      </c>
      <c r="F644" s="160">
        <f t="shared" si="65"/>
        <v>0</v>
      </c>
      <c r="G644" s="160">
        <f t="shared" si="65"/>
        <v>0</v>
      </c>
      <c r="H644" s="160">
        <f t="shared" si="65"/>
        <v>0</v>
      </c>
      <c r="I644" s="160">
        <f t="shared" si="65"/>
        <v>0</v>
      </c>
      <c r="J644" s="160">
        <f t="shared" si="65"/>
        <v>0</v>
      </c>
      <c r="K644" s="160">
        <f t="shared" si="65"/>
        <v>0</v>
      </c>
    </row>
    <row r="645" spans="1:11" ht="30" customHeight="1" x14ac:dyDescent="0.25">
      <c r="A645" s="190" t="s">
        <v>290</v>
      </c>
      <c r="B645" s="171" t="s">
        <v>231</v>
      </c>
      <c r="C645" s="154" t="s">
        <v>196</v>
      </c>
      <c r="D645" s="180">
        <f>D646+D648+D650+D651</f>
        <v>0</v>
      </c>
      <c r="E645" s="180">
        <f>E646+E648+E650+E651</f>
        <v>0</v>
      </c>
      <c r="F645" s="180">
        <f>F646+F648+F650+F651</f>
        <v>0</v>
      </c>
      <c r="G645" s="180">
        <f>G646+G648+G650+G651</f>
        <v>0</v>
      </c>
      <c r="H645" s="180">
        <f>H646+H648+H650+H651</f>
        <v>0</v>
      </c>
      <c r="I645" s="156">
        <v>0</v>
      </c>
      <c r="J645" s="156">
        <v>0</v>
      </c>
      <c r="K645" s="156">
        <v>0</v>
      </c>
    </row>
    <row r="646" spans="1:11" ht="30" customHeight="1" x14ac:dyDescent="0.25">
      <c r="A646" s="191"/>
      <c r="B646" s="172"/>
      <c r="C646" s="159" t="s">
        <v>19</v>
      </c>
      <c r="D646" s="160">
        <v>0</v>
      </c>
      <c r="E646" s="160">
        <v>0</v>
      </c>
      <c r="F646" s="178">
        <v>0</v>
      </c>
      <c r="G646" s="178">
        <v>0</v>
      </c>
      <c r="H646" s="178">
        <v>0</v>
      </c>
      <c r="I646" s="156">
        <v>0</v>
      </c>
      <c r="J646" s="156">
        <v>0</v>
      </c>
      <c r="K646" s="156">
        <v>0</v>
      </c>
    </row>
    <row r="647" spans="1:11" ht="30" customHeight="1" x14ac:dyDescent="0.25">
      <c r="A647" s="191"/>
      <c r="B647" s="172"/>
      <c r="C647" s="173" t="s">
        <v>197</v>
      </c>
      <c r="D647" s="160">
        <v>0</v>
      </c>
      <c r="E647" s="160">
        <v>0</v>
      </c>
      <c r="F647" s="178">
        <v>0</v>
      </c>
      <c r="G647" s="178">
        <v>0</v>
      </c>
      <c r="H647" s="178">
        <v>0</v>
      </c>
      <c r="I647" s="178">
        <v>0</v>
      </c>
      <c r="J647" s="178">
        <v>0</v>
      </c>
      <c r="K647" s="178">
        <v>0</v>
      </c>
    </row>
    <row r="648" spans="1:11" ht="30" customHeight="1" x14ac:dyDescent="0.25">
      <c r="A648" s="191"/>
      <c r="B648" s="172"/>
      <c r="C648" s="159" t="s">
        <v>34</v>
      </c>
      <c r="D648" s="160">
        <v>0</v>
      </c>
      <c r="E648" s="160">
        <v>0</v>
      </c>
      <c r="F648" s="178">
        <v>0</v>
      </c>
      <c r="G648" s="178">
        <v>0</v>
      </c>
      <c r="H648" s="178">
        <v>0</v>
      </c>
      <c r="I648" s="178">
        <v>0</v>
      </c>
      <c r="J648" s="178">
        <v>0</v>
      </c>
      <c r="K648" s="178">
        <v>0</v>
      </c>
    </row>
    <row r="649" spans="1:11" ht="30" customHeight="1" x14ac:dyDescent="0.25">
      <c r="A649" s="191"/>
      <c r="B649" s="172"/>
      <c r="C649" s="173" t="s">
        <v>198</v>
      </c>
      <c r="D649" s="160">
        <v>0</v>
      </c>
      <c r="E649" s="160">
        <v>0</v>
      </c>
      <c r="F649" s="160">
        <v>0</v>
      </c>
      <c r="G649" s="160">
        <v>0</v>
      </c>
      <c r="H649" s="160">
        <v>0</v>
      </c>
      <c r="I649" s="160">
        <v>0</v>
      </c>
      <c r="J649" s="160">
        <v>0</v>
      </c>
      <c r="K649" s="160">
        <v>0</v>
      </c>
    </row>
    <row r="650" spans="1:11" ht="30" customHeight="1" x14ac:dyDescent="0.25">
      <c r="A650" s="191"/>
      <c r="B650" s="172"/>
      <c r="C650" s="159" t="s">
        <v>21</v>
      </c>
      <c r="D650" s="160">
        <v>0</v>
      </c>
      <c r="E650" s="160">
        <v>0</v>
      </c>
      <c r="F650" s="178">
        <v>0</v>
      </c>
      <c r="G650" s="178">
        <v>0</v>
      </c>
      <c r="H650" s="178">
        <v>0</v>
      </c>
      <c r="I650" s="178">
        <v>0</v>
      </c>
      <c r="J650" s="178">
        <v>0</v>
      </c>
      <c r="K650" s="178">
        <v>0</v>
      </c>
    </row>
    <row r="651" spans="1:11" ht="30" customHeight="1" x14ac:dyDescent="0.25">
      <c r="A651" s="192"/>
      <c r="B651" s="174"/>
      <c r="C651" s="159" t="s">
        <v>22</v>
      </c>
      <c r="D651" s="160">
        <v>0</v>
      </c>
      <c r="E651" s="160">
        <v>0</v>
      </c>
      <c r="F651" s="178">
        <v>0</v>
      </c>
      <c r="G651" s="178">
        <v>0</v>
      </c>
      <c r="H651" s="178">
        <v>0</v>
      </c>
      <c r="I651" s="178">
        <v>0</v>
      </c>
      <c r="J651" s="178">
        <v>0</v>
      </c>
      <c r="K651" s="178">
        <v>0</v>
      </c>
    </row>
    <row r="652" spans="1:11" ht="30" customHeight="1" x14ac:dyDescent="0.25">
      <c r="A652" s="181" t="s">
        <v>291</v>
      </c>
      <c r="B652" s="171" t="s">
        <v>231</v>
      </c>
      <c r="C652" s="154" t="s">
        <v>196</v>
      </c>
      <c r="D652" s="180">
        <f>D653+D655+D657+D658</f>
        <v>1452.8</v>
      </c>
      <c r="E652" s="180">
        <f>E653+E655+E657+E658</f>
        <v>1452.8</v>
      </c>
      <c r="F652" s="180">
        <f>F653+F655+F657+F658</f>
        <v>1452.8</v>
      </c>
      <c r="G652" s="180">
        <f>G653+G655+G657+G658</f>
        <v>1451.95</v>
      </c>
      <c r="H652" s="180">
        <f>H653+H655+H657+H658</f>
        <v>1451.95</v>
      </c>
      <c r="I652" s="156">
        <f>G652/D652*100</f>
        <v>99.941492290748897</v>
      </c>
      <c r="J652" s="156">
        <f>G652/E652*100</f>
        <v>99.941492290748897</v>
      </c>
      <c r="K652" s="156">
        <f>G652/F652*100</f>
        <v>99.941492290748897</v>
      </c>
    </row>
    <row r="653" spans="1:11" ht="30" customHeight="1" x14ac:dyDescent="0.25">
      <c r="A653" s="182"/>
      <c r="B653" s="172"/>
      <c r="C653" s="159" t="s">
        <v>19</v>
      </c>
      <c r="D653" s="160">
        <f t="shared" ref="D653:H655" si="66">D660+D667+D674+D681</f>
        <v>1452.8</v>
      </c>
      <c r="E653" s="160">
        <f t="shared" si="66"/>
        <v>1452.8</v>
      </c>
      <c r="F653" s="160">
        <f t="shared" si="66"/>
        <v>1452.8</v>
      </c>
      <c r="G653" s="160">
        <f t="shared" si="66"/>
        <v>1451.95</v>
      </c>
      <c r="H653" s="160">
        <f t="shared" si="66"/>
        <v>1451.95</v>
      </c>
      <c r="I653" s="178">
        <f>G653/D653*100</f>
        <v>99.941492290748897</v>
      </c>
      <c r="J653" s="178">
        <f>G653/E653*100</f>
        <v>99.941492290748897</v>
      </c>
      <c r="K653" s="178">
        <f>G653/F653*100</f>
        <v>99.941492290748897</v>
      </c>
    </row>
    <row r="654" spans="1:11" ht="30" customHeight="1" x14ac:dyDescent="0.25">
      <c r="A654" s="182"/>
      <c r="B654" s="172"/>
      <c r="C654" s="173" t="s">
        <v>197</v>
      </c>
      <c r="D654" s="160">
        <f t="shared" si="66"/>
        <v>0</v>
      </c>
      <c r="E654" s="160">
        <f t="shared" si="66"/>
        <v>0</v>
      </c>
      <c r="F654" s="160">
        <f t="shared" si="66"/>
        <v>0</v>
      </c>
      <c r="G654" s="160">
        <f t="shared" si="66"/>
        <v>0</v>
      </c>
      <c r="H654" s="160">
        <f t="shared" si="66"/>
        <v>0</v>
      </c>
      <c r="I654" s="178">
        <v>0</v>
      </c>
      <c r="J654" s="178">
        <v>0</v>
      </c>
      <c r="K654" s="178">
        <v>0</v>
      </c>
    </row>
    <row r="655" spans="1:11" ht="30" customHeight="1" x14ac:dyDescent="0.25">
      <c r="A655" s="182"/>
      <c r="B655" s="172"/>
      <c r="C655" s="159" t="s">
        <v>34</v>
      </c>
      <c r="D655" s="160">
        <f t="shared" si="66"/>
        <v>0</v>
      </c>
      <c r="E655" s="160">
        <f t="shared" si="66"/>
        <v>0</v>
      </c>
      <c r="F655" s="160">
        <f t="shared" si="66"/>
        <v>0</v>
      </c>
      <c r="G655" s="160">
        <f t="shared" si="66"/>
        <v>0</v>
      </c>
      <c r="H655" s="160">
        <f t="shared" si="66"/>
        <v>0</v>
      </c>
      <c r="I655" s="178">
        <v>0</v>
      </c>
      <c r="J655" s="178">
        <v>0</v>
      </c>
      <c r="K655" s="178">
        <v>0</v>
      </c>
    </row>
    <row r="656" spans="1:11" ht="30" customHeight="1" x14ac:dyDescent="0.25">
      <c r="A656" s="182"/>
      <c r="B656" s="172"/>
      <c r="C656" s="173" t="s">
        <v>198</v>
      </c>
      <c r="D656" s="160">
        <f>D655</f>
        <v>0</v>
      </c>
      <c r="E656" s="160">
        <f>E655</f>
        <v>0</v>
      </c>
      <c r="F656" s="160">
        <f>F655</f>
        <v>0</v>
      </c>
      <c r="G656" s="160">
        <f>G655</f>
        <v>0</v>
      </c>
      <c r="H656" s="160">
        <f>H655</f>
        <v>0</v>
      </c>
      <c r="I656" s="178">
        <v>0</v>
      </c>
      <c r="J656" s="178">
        <v>0</v>
      </c>
      <c r="K656" s="178">
        <v>0</v>
      </c>
    </row>
    <row r="657" spans="1:11" ht="30" customHeight="1" x14ac:dyDescent="0.25">
      <c r="A657" s="182"/>
      <c r="B657" s="172"/>
      <c r="C657" s="159" t="s">
        <v>21</v>
      </c>
      <c r="D657" s="160">
        <f t="shared" ref="D657:H658" si="67">D664+D671+D678+D685</f>
        <v>0</v>
      </c>
      <c r="E657" s="160">
        <f t="shared" si="67"/>
        <v>0</v>
      </c>
      <c r="F657" s="160">
        <f t="shared" si="67"/>
        <v>0</v>
      </c>
      <c r="G657" s="160">
        <f t="shared" si="67"/>
        <v>0</v>
      </c>
      <c r="H657" s="160">
        <f t="shared" si="67"/>
        <v>0</v>
      </c>
      <c r="I657" s="178">
        <v>0</v>
      </c>
      <c r="J657" s="160">
        <f>J664</f>
        <v>0</v>
      </c>
      <c r="K657" s="160">
        <f>K664</f>
        <v>0</v>
      </c>
    </row>
    <row r="658" spans="1:11" ht="30" customHeight="1" x14ac:dyDescent="0.25">
      <c r="A658" s="183"/>
      <c r="B658" s="174"/>
      <c r="C658" s="159" t="s">
        <v>22</v>
      </c>
      <c r="D658" s="160">
        <f t="shared" si="67"/>
        <v>0</v>
      </c>
      <c r="E658" s="160">
        <f t="shared" si="67"/>
        <v>0</v>
      </c>
      <c r="F658" s="160">
        <f t="shared" si="67"/>
        <v>0</v>
      </c>
      <c r="G658" s="160">
        <f t="shared" si="67"/>
        <v>0</v>
      </c>
      <c r="H658" s="160">
        <f t="shared" si="67"/>
        <v>0</v>
      </c>
      <c r="I658" s="178">
        <v>0</v>
      </c>
      <c r="J658" s="160">
        <f>J665</f>
        <v>0</v>
      </c>
      <c r="K658" s="160">
        <f>K665</f>
        <v>0</v>
      </c>
    </row>
    <row r="659" spans="1:11" ht="30" customHeight="1" x14ac:dyDescent="0.25">
      <c r="A659" s="190" t="s">
        <v>292</v>
      </c>
      <c r="B659" s="171" t="s">
        <v>231</v>
      </c>
      <c r="C659" s="154" t="s">
        <v>196</v>
      </c>
      <c r="D659" s="180">
        <f>D660+D662+D664+D665</f>
        <v>1032.8</v>
      </c>
      <c r="E659" s="180">
        <f>E660+E662+E664+E665</f>
        <v>1032.8</v>
      </c>
      <c r="F659" s="180">
        <f>F660+F662+F664+F665</f>
        <v>1032.8</v>
      </c>
      <c r="G659" s="180">
        <f>G660+G662+G664+G665</f>
        <v>1032.8</v>
      </c>
      <c r="H659" s="180">
        <f>H660+H662+H664+H665</f>
        <v>1032.8</v>
      </c>
      <c r="I659" s="156">
        <f>G659/D659*100</f>
        <v>100</v>
      </c>
      <c r="J659" s="156">
        <f>G659/E659*100</f>
        <v>100</v>
      </c>
      <c r="K659" s="156">
        <f>G659/F659*100</f>
        <v>100</v>
      </c>
    </row>
    <row r="660" spans="1:11" ht="30" customHeight="1" x14ac:dyDescent="0.25">
      <c r="A660" s="191"/>
      <c r="B660" s="172"/>
      <c r="C660" s="159" t="s">
        <v>19</v>
      </c>
      <c r="D660" s="160">
        <v>1032.8</v>
      </c>
      <c r="E660" s="160">
        <v>1032.8</v>
      </c>
      <c r="F660" s="160">
        <v>1032.8</v>
      </c>
      <c r="G660" s="178">
        <v>1032.8</v>
      </c>
      <c r="H660" s="178">
        <v>1032.8</v>
      </c>
      <c r="I660" s="178">
        <f>G660/D660*100</f>
        <v>100</v>
      </c>
      <c r="J660" s="178">
        <f>G660/E660*100</f>
        <v>100</v>
      </c>
      <c r="K660" s="178">
        <f>G660/F660*100</f>
        <v>100</v>
      </c>
    </row>
    <row r="661" spans="1:11" ht="30" customHeight="1" x14ac:dyDescent="0.25">
      <c r="A661" s="191"/>
      <c r="B661" s="172"/>
      <c r="C661" s="173" t="s">
        <v>197</v>
      </c>
      <c r="D661" s="160">
        <v>0</v>
      </c>
      <c r="E661" s="160">
        <v>0</v>
      </c>
      <c r="F661" s="178">
        <v>0</v>
      </c>
      <c r="G661" s="178">
        <v>0</v>
      </c>
      <c r="H661" s="178">
        <v>0</v>
      </c>
      <c r="I661" s="178">
        <v>0</v>
      </c>
      <c r="J661" s="178">
        <v>0</v>
      </c>
      <c r="K661" s="178">
        <v>0</v>
      </c>
    </row>
    <row r="662" spans="1:11" ht="30" customHeight="1" x14ac:dyDescent="0.25">
      <c r="A662" s="191"/>
      <c r="B662" s="172"/>
      <c r="C662" s="159" t="s">
        <v>34</v>
      </c>
      <c r="D662" s="160">
        <v>0</v>
      </c>
      <c r="E662" s="160">
        <v>0</v>
      </c>
      <c r="F662" s="178">
        <v>0</v>
      </c>
      <c r="G662" s="178">
        <v>0</v>
      </c>
      <c r="H662" s="178">
        <v>0</v>
      </c>
      <c r="I662" s="178">
        <v>0</v>
      </c>
      <c r="J662" s="178">
        <v>0</v>
      </c>
      <c r="K662" s="178">
        <v>0</v>
      </c>
    </row>
    <row r="663" spans="1:11" ht="30" customHeight="1" x14ac:dyDescent="0.25">
      <c r="A663" s="191"/>
      <c r="B663" s="172"/>
      <c r="C663" s="173" t="s">
        <v>198</v>
      </c>
      <c r="D663" s="160">
        <v>0</v>
      </c>
      <c r="E663" s="160">
        <v>0</v>
      </c>
      <c r="F663" s="160">
        <v>0</v>
      </c>
      <c r="G663" s="160">
        <v>0</v>
      </c>
      <c r="H663" s="160">
        <v>0</v>
      </c>
      <c r="I663" s="160">
        <v>0</v>
      </c>
      <c r="J663" s="160">
        <v>0</v>
      </c>
      <c r="K663" s="160">
        <v>0</v>
      </c>
    </row>
    <row r="664" spans="1:11" ht="30" customHeight="1" x14ac:dyDescent="0.25">
      <c r="A664" s="191"/>
      <c r="B664" s="172"/>
      <c r="C664" s="159" t="s">
        <v>21</v>
      </c>
      <c r="D664" s="160">
        <v>0</v>
      </c>
      <c r="E664" s="160">
        <v>0</v>
      </c>
      <c r="F664" s="178">
        <v>0</v>
      </c>
      <c r="G664" s="178">
        <v>0</v>
      </c>
      <c r="H664" s="178">
        <v>0</v>
      </c>
      <c r="I664" s="178">
        <v>0</v>
      </c>
      <c r="J664" s="178">
        <v>0</v>
      </c>
      <c r="K664" s="178">
        <v>0</v>
      </c>
    </row>
    <row r="665" spans="1:11" ht="30" customHeight="1" x14ac:dyDescent="0.25">
      <c r="A665" s="192"/>
      <c r="B665" s="174"/>
      <c r="C665" s="159" t="s">
        <v>22</v>
      </c>
      <c r="D665" s="160">
        <v>0</v>
      </c>
      <c r="E665" s="160">
        <v>0</v>
      </c>
      <c r="F665" s="178">
        <v>0</v>
      </c>
      <c r="G665" s="178">
        <v>0</v>
      </c>
      <c r="H665" s="178">
        <v>0</v>
      </c>
      <c r="I665" s="178">
        <v>0</v>
      </c>
      <c r="J665" s="178">
        <v>0</v>
      </c>
      <c r="K665" s="178">
        <v>0</v>
      </c>
    </row>
    <row r="666" spans="1:11" ht="30" customHeight="1" x14ac:dyDescent="0.25">
      <c r="A666" s="152" t="s">
        <v>293</v>
      </c>
      <c r="B666" s="171" t="s">
        <v>231</v>
      </c>
      <c r="C666" s="154" t="s">
        <v>196</v>
      </c>
      <c r="D666" s="180">
        <f>D667+D669+D671+D672</f>
        <v>170</v>
      </c>
      <c r="E666" s="180">
        <f>E667+E669+E671+E672</f>
        <v>170</v>
      </c>
      <c r="F666" s="180">
        <f>F667+F669+F671+F672</f>
        <v>170</v>
      </c>
      <c r="G666" s="180">
        <f>G667+G669+G671+G672</f>
        <v>169.15</v>
      </c>
      <c r="H666" s="180">
        <f>H667+H669+H671+H672</f>
        <v>169.15</v>
      </c>
      <c r="I666" s="156">
        <f>G666/D666*100</f>
        <v>99.5</v>
      </c>
      <c r="J666" s="178">
        <f>G666/E666*100</f>
        <v>99.5</v>
      </c>
      <c r="K666" s="156">
        <f>G666/F666*100</f>
        <v>99.5</v>
      </c>
    </row>
    <row r="667" spans="1:11" ht="30" customHeight="1" x14ac:dyDescent="0.25">
      <c r="A667" s="157"/>
      <c r="B667" s="172"/>
      <c r="C667" s="159" t="s">
        <v>19</v>
      </c>
      <c r="D667" s="160">
        <v>170</v>
      </c>
      <c r="E667" s="160">
        <v>170</v>
      </c>
      <c r="F667" s="160">
        <v>170</v>
      </c>
      <c r="G667" s="178">
        <v>169.15</v>
      </c>
      <c r="H667" s="178">
        <v>169.15</v>
      </c>
      <c r="I667" s="178">
        <f>G667/D667*100</f>
        <v>99.5</v>
      </c>
      <c r="J667" s="178">
        <f>G667/E667*100</f>
        <v>99.5</v>
      </c>
      <c r="K667" s="178">
        <f>G667/F667*100</f>
        <v>99.5</v>
      </c>
    </row>
    <row r="668" spans="1:11" ht="30" customHeight="1" x14ac:dyDescent="0.25">
      <c r="A668" s="157"/>
      <c r="B668" s="172"/>
      <c r="C668" s="173" t="s">
        <v>197</v>
      </c>
      <c r="D668" s="160">
        <v>0</v>
      </c>
      <c r="E668" s="160">
        <v>0</v>
      </c>
      <c r="F668" s="178">
        <v>0</v>
      </c>
      <c r="G668" s="178">
        <v>0</v>
      </c>
      <c r="H668" s="178">
        <v>0</v>
      </c>
      <c r="I668" s="178">
        <v>0</v>
      </c>
      <c r="J668" s="178">
        <v>0</v>
      </c>
      <c r="K668" s="178">
        <v>0</v>
      </c>
    </row>
    <row r="669" spans="1:11" ht="30" customHeight="1" x14ac:dyDescent="0.25">
      <c r="A669" s="157"/>
      <c r="B669" s="172"/>
      <c r="C669" s="159" t="s">
        <v>34</v>
      </c>
      <c r="D669" s="160">
        <v>0</v>
      </c>
      <c r="E669" s="160">
        <v>0</v>
      </c>
      <c r="F669" s="178">
        <v>0</v>
      </c>
      <c r="G669" s="178">
        <v>0</v>
      </c>
      <c r="H669" s="178">
        <v>0</v>
      </c>
      <c r="I669" s="178">
        <v>0</v>
      </c>
      <c r="J669" s="178">
        <v>0</v>
      </c>
      <c r="K669" s="178">
        <v>0</v>
      </c>
    </row>
    <row r="670" spans="1:11" ht="30" customHeight="1" x14ac:dyDescent="0.25">
      <c r="A670" s="157"/>
      <c r="B670" s="172"/>
      <c r="C670" s="173" t="s">
        <v>198</v>
      </c>
      <c r="D670" s="160">
        <v>0</v>
      </c>
      <c r="E670" s="160">
        <v>0</v>
      </c>
      <c r="F670" s="160">
        <v>0</v>
      </c>
      <c r="G670" s="160">
        <v>0</v>
      </c>
      <c r="H670" s="160">
        <v>0</v>
      </c>
      <c r="I670" s="160">
        <v>0</v>
      </c>
      <c r="J670" s="160">
        <v>0</v>
      </c>
      <c r="K670" s="160">
        <v>0</v>
      </c>
    </row>
    <row r="671" spans="1:11" ht="30" customHeight="1" x14ac:dyDescent="0.25">
      <c r="A671" s="157"/>
      <c r="B671" s="172"/>
      <c r="C671" s="159" t="s">
        <v>21</v>
      </c>
      <c r="D671" s="160">
        <v>0</v>
      </c>
      <c r="E671" s="160">
        <v>0</v>
      </c>
      <c r="F671" s="178">
        <v>0</v>
      </c>
      <c r="G671" s="178">
        <v>0</v>
      </c>
      <c r="H671" s="178">
        <v>0</v>
      </c>
      <c r="I671" s="178">
        <v>0</v>
      </c>
      <c r="J671" s="178">
        <v>0</v>
      </c>
      <c r="K671" s="178">
        <v>0</v>
      </c>
    </row>
    <row r="672" spans="1:11" ht="30" customHeight="1" x14ac:dyDescent="0.25">
      <c r="A672" s="162"/>
      <c r="B672" s="174"/>
      <c r="C672" s="159" t="s">
        <v>22</v>
      </c>
      <c r="D672" s="160">
        <v>0</v>
      </c>
      <c r="E672" s="160">
        <v>0</v>
      </c>
      <c r="F672" s="178">
        <v>0</v>
      </c>
      <c r="G672" s="178">
        <v>0</v>
      </c>
      <c r="H672" s="178">
        <v>0</v>
      </c>
      <c r="I672" s="178">
        <v>0</v>
      </c>
      <c r="J672" s="178">
        <v>0</v>
      </c>
      <c r="K672" s="178">
        <v>0</v>
      </c>
    </row>
    <row r="673" spans="1:11" ht="30" customHeight="1" x14ac:dyDescent="0.25">
      <c r="A673" s="152" t="s">
        <v>294</v>
      </c>
      <c r="B673" s="171" t="s">
        <v>231</v>
      </c>
      <c r="C673" s="154" t="s">
        <v>196</v>
      </c>
      <c r="D673" s="180">
        <f>D674+D676+D678+D679</f>
        <v>200</v>
      </c>
      <c r="E673" s="180">
        <f>E674+E676+E678+E679</f>
        <v>200</v>
      </c>
      <c r="F673" s="180">
        <f>F674+F676+F678+F679</f>
        <v>200</v>
      </c>
      <c r="G673" s="180">
        <f>G674+G676+G678+G679</f>
        <v>200</v>
      </c>
      <c r="H673" s="180">
        <f>H674+H676+H678+H679</f>
        <v>200</v>
      </c>
      <c r="I673" s="156">
        <v>0</v>
      </c>
      <c r="J673" s="156">
        <v>0</v>
      </c>
      <c r="K673" s="156">
        <v>0</v>
      </c>
    </row>
    <row r="674" spans="1:11" ht="30" customHeight="1" x14ac:dyDescent="0.25">
      <c r="A674" s="157"/>
      <c r="B674" s="172"/>
      <c r="C674" s="159" t="s">
        <v>19</v>
      </c>
      <c r="D674" s="160">
        <v>200</v>
      </c>
      <c r="E674" s="160">
        <v>200</v>
      </c>
      <c r="F674" s="160">
        <v>200</v>
      </c>
      <c r="G674" s="178">
        <v>200</v>
      </c>
      <c r="H674" s="178">
        <v>200</v>
      </c>
      <c r="I674" s="178">
        <f>G674/D674*100</f>
        <v>100</v>
      </c>
      <c r="J674" s="156">
        <f>G674/E674*100</f>
        <v>100</v>
      </c>
      <c r="K674" s="178">
        <f>G674/F674*100</f>
        <v>100</v>
      </c>
    </row>
    <row r="675" spans="1:11" ht="30" customHeight="1" x14ac:dyDescent="0.25">
      <c r="A675" s="157"/>
      <c r="B675" s="172"/>
      <c r="C675" s="173" t="s">
        <v>197</v>
      </c>
      <c r="D675" s="160">
        <v>0</v>
      </c>
      <c r="E675" s="160">
        <v>0</v>
      </c>
      <c r="F675" s="178">
        <v>0</v>
      </c>
      <c r="G675" s="178">
        <v>0</v>
      </c>
      <c r="H675" s="178">
        <v>0</v>
      </c>
      <c r="I675" s="156">
        <v>0</v>
      </c>
      <c r="J675" s="156">
        <v>0</v>
      </c>
      <c r="K675" s="156">
        <v>0</v>
      </c>
    </row>
    <row r="676" spans="1:11" ht="30" customHeight="1" x14ac:dyDescent="0.25">
      <c r="A676" s="157"/>
      <c r="B676" s="172"/>
      <c r="C676" s="159" t="s">
        <v>34</v>
      </c>
      <c r="D676" s="160">
        <v>0</v>
      </c>
      <c r="E676" s="160">
        <v>0</v>
      </c>
      <c r="F676" s="178">
        <v>0</v>
      </c>
      <c r="G676" s="178">
        <v>0</v>
      </c>
      <c r="H676" s="178">
        <v>0</v>
      </c>
      <c r="I676" s="156">
        <v>0</v>
      </c>
      <c r="J676" s="156">
        <v>0</v>
      </c>
      <c r="K676" s="156">
        <v>0</v>
      </c>
    </row>
    <row r="677" spans="1:11" ht="30" customHeight="1" x14ac:dyDescent="0.25">
      <c r="A677" s="157"/>
      <c r="B677" s="172"/>
      <c r="C677" s="173" t="s">
        <v>198</v>
      </c>
      <c r="D677" s="160">
        <v>0</v>
      </c>
      <c r="E677" s="160">
        <v>0</v>
      </c>
      <c r="F677" s="160">
        <v>0</v>
      </c>
      <c r="G677" s="160">
        <v>0</v>
      </c>
      <c r="H677" s="160">
        <v>0</v>
      </c>
      <c r="I677" s="156">
        <v>0</v>
      </c>
      <c r="J677" s="156">
        <v>0</v>
      </c>
      <c r="K677" s="156">
        <v>0</v>
      </c>
    </row>
    <row r="678" spans="1:11" ht="30" customHeight="1" x14ac:dyDescent="0.25">
      <c r="A678" s="157"/>
      <c r="B678" s="172"/>
      <c r="C678" s="159" t="s">
        <v>21</v>
      </c>
      <c r="D678" s="160">
        <v>0</v>
      </c>
      <c r="E678" s="160">
        <v>0</v>
      </c>
      <c r="F678" s="178">
        <v>0</v>
      </c>
      <c r="G678" s="178">
        <v>0</v>
      </c>
      <c r="H678" s="178">
        <v>0</v>
      </c>
      <c r="I678" s="178">
        <v>0</v>
      </c>
      <c r="J678" s="178">
        <v>0</v>
      </c>
      <c r="K678" s="178">
        <v>0</v>
      </c>
    </row>
    <row r="679" spans="1:11" ht="30" customHeight="1" x14ac:dyDescent="0.25">
      <c r="A679" s="162"/>
      <c r="B679" s="174"/>
      <c r="C679" s="159" t="s">
        <v>22</v>
      </c>
      <c r="D679" s="160">
        <v>0</v>
      </c>
      <c r="E679" s="160">
        <v>0</v>
      </c>
      <c r="F679" s="178">
        <v>0</v>
      </c>
      <c r="G679" s="178">
        <v>0</v>
      </c>
      <c r="H679" s="178">
        <v>0</v>
      </c>
      <c r="I679" s="178">
        <v>0</v>
      </c>
      <c r="J679" s="178">
        <v>0</v>
      </c>
      <c r="K679" s="178">
        <v>0</v>
      </c>
    </row>
    <row r="680" spans="1:11" ht="30" customHeight="1" x14ac:dyDescent="0.25">
      <c r="A680" s="152" t="s">
        <v>295</v>
      </c>
      <c r="B680" s="171" t="s">
        <v>231</v>
      </c>
      <c r="C680" s="154" t="s">
        <v>196</v>
      </c>
      <c r="D680" s="180">
        <f>D681+D683+D685+D686</f>
        <v>50</v>
      </c>
      <c r="E680" s="180">
        <f>E681+E683+E685+E686</f>
        <v>50</v>
      </c>
      <c r="F680" s="180">
        <f>F681+F683+F685+F686</f>
        <v>50</v>
      </c>
      <c r="G680" s="180">
        <f>G681+G683+G685+G686</f>
        <v>50</v>
      </c>
      <c r="H680" s="180">
        <f>H681+H683+H685+H686</f>
        <v>50</v>
      </c>
      <c r="I680" s="156">
        <f>G680/D680*100</f>
        <v>100</v>
      </c>
      <c r="J680" s="156">
        <f>G680/E680*100</f>
        <v>100</v>
      </c>
      <c r="K680" s="156">
        <f>G680/F680*100</f>
        <v>100</v>
      </c>
    </row>
    <row r="681" spans="1:11" ht="30" customHeight="1" x14ac:dyDescent="0.25">
      <c r="A681" s="157"/>
      <c r="B681" s="172"/>
      <c r="C681" s="159" t="s">
        <v>19</v>
      </c>
      <c r="D681" s="160">
        <v>50</v>
      </c>
      <c r="E681" s="160">
        <v>50</v>
      </c>
      <c r="F681" s="160">
        <v>50</v>
      </c>
      <c r="G681" s="178">
        <v>50</v>
      </c>
      <c r="H681" s="178">
        <v>50</v>
      </c>
      <c r="I681" s="178">
        <f>G681/D681*100</f>
        <v>100</v>
      </c>
      <c r="J681" s="156">
        <f>G681/E681*100</f>
        <v>100</v>
      </c>
      <c r="K681" s="178">
        <f>G681/F681*100</f>
        <v>100</v>
      </c>
    </row>
    <row r="682" spans="1:11" ht="30" customHeight="1" x14ac:dyDescent="0.25">
      <c r="A682" s="157"/>
      <c r="B682" s="172"/>
      <c r="C682" s="173" t="s">
        <v>197</v>
      </c>
      <c r="D682" s="160">
        <v>0</v>
      </c>
      <c r="E682" s="160">
        <v>0</v>
      </c>
      <c r="F682" s="178">
        <v>0</v>
      </c>
      <c r="G682" s="178">
        <v>0</v>
      </c>
      <c r="H682" s="178">
        <v>0</v>
      </c>
      <c r="I682" s="178">
        <v>0</v>
      </c>
      <c r="J682" s="178">
        <v>0</v>
      </c>
      <c r="K682" s="178">
        <v>0</v>
      </c>
    </row>
    <row r="683" spans="1:11" ht="30" customHeight="1" x14ac:dyDescent="0.25">
      <c r="A683" s="157"/>
      <c r="B683" s="172"/>
      <c r="C683" s="159" t="s">
        <v>34</v>
      </c>
      <c r="D683" s="160">
        <v>0</v>
      </c>
      <c r="E683" s="160">
        <v>0</v>
      </c>
      <c r="F683" s="178">
        <v>0</v>
      </c>
      <c r="G683" s="178">
        <v>0</v>
      </c>
      <c r="H683" s="178">
        <v>0</v>
      </c>
      <c r="I683" s="178">
        <v>0</v>
      </c>
      <c r="J683" s="178">
        <v>0</v>
      </c>
      <c r="K683" s="178">
        <v>0</v>
      </c>
    </row>
    <row r="684" spans="1:11" ht="30" customHeight="1" x14ac:dyDescent="0.25">
      <c r="A684" s="157"/>
      <c r="B684" s="172"/>
      <c r="C684" s="173" t="s">
        <v>198</v>
      </c>
      <c r="D684" s="160">
        <v>0</v>
      </c>
      <c r="E684" s="160">
        <v>0</v>
      </c>
      <c r="F684" s="160">
        <v>0</v>
      </c>
      <c r="G684" s="160">
        <v>0</v>
      </c>
      <c r="H684" s="160">
        <v>0</v>
      </c>
      <c r="I684" s="160">
        <v>0</v>
      </c>
      <c r="J684" s="160">
        <v>0</v>
      </c>
      <c r="K684" s="160">
        <v>0</v>
      </c>
    </row>
    <row r="685" spans="1:11" ht="30" customHeight="1" x14ac:dyDescent="0.25">
      <c r="A685" s="157"/>
      <c r="B685" s="172"/>
      <c r="C685" s="159" t="s">
        <v>21</v>
      </c>
      <c r="D685" s="160">
        <v>0</v>
      </c>
      <c r="E685" s="160">
        <v>0</v>
      </c>
      <c r="F685" s="178">
        <v>0</v>
      </c>
      <c r="G685" s="178">
        <v>0</v>
      </c>
      <c r="H685" s="178">
        <v>0</v>
      </c>
      <c r="I685" s="178">
        <v>0</v>
      </c>
      <c r="J685" s="178">
        <v>0</v>
      </c>
      <c r="K685" s="178">
        <v>0</v>
      </c>
    </row>
    <row r="686" spans="1:11" ht="30" customHeight="1" x14ac:dyDescent="0.25">
      <c r="A686" s="162"/>
      <c r="B686" s="174"/>
      <c r="C686" s="159" t="s">
        <v>22</v>
      </c>
      <c r="D686" s="160">
        <v>0</v>
      </c>
      <c r="E686" s="160">
        <v>0</v>
      </c>
      <c r="F686" s="178">
        <v>0</v>
      </c>
      <c r="G686" s="178">
        <v>0</v>
      </c>
      <c r="H686" s="178">
        <v>0</v>
      </c>
      <c r="I686" s="178">
        <v>0</v>
      </c>
      <c r="J686" s="178">
        <v>0</v>
      </c>
      <c r="K686" s="178">
        <v>0</v>
      </c>
    </row>
    <row r="687" spans="1:11" ht="30" customHeight="1" x14ac:dyDescent="0.25">
      <c r="A687" s="229" t="s">
        <v>296</v>
      </c>
      <c r="B687" s="171" t="s">
        <v>231</v>
      </c>
      <c r="C687" s="159" t="s">
        <v>196</v>
      </c>
      <c r="D687" s="180">
        <f>D688+D690+D692+D693</f>
        <v>21618.5</v>
      </c>
      <c r="E687" s="180">
        <f>E688+E690+E692+E693</f>
        <v>21618.5</v>
      </c>
      <c r="F687" s="180">
        <f>F688+F690+F692+F693</f>
        <v>21618.5</v>
      </c>
      <c r="G687" s="180">
        <f>G688+G690+G692+G693</f>
        <v>21618.5</v>
      </c>
      <c r="H687" s="180">
        <f>H688+H690+H692+H693</f>
        <v>21618.5</v>
      </c>
      <c r="I687" s="156">
        <f>G687/D687*100</f>
        <v>100</v>
      </c>
      <c r="J687" s="156">
        <f>G687/E687*100</f>
        <v>100</v>
      </c>
      <c r="K687" s="156">
        <f>G687/F687*100</f>
        <v>100</v>
      </c>
    </row>
    <row r="688" spans="1:11" ht="30" customHeight="1" x14ac:dyDescent="0.25">
      <c r="A688" s="230"/>
      <c r="B688" s="172"/>
      <c r="C688" s="159" t="s">
        <v>19</v>
      </c>
      <c r="D688" s="160">
        <v>21618.5</v>
      </c>
      <c r="E688" s="160">
        <v>21618.5</v>
      </c>
      <c r="F688" s="160">
        <v>21618.5</v>
      </c>
      <c r="G688" s="178">
        <v>21618.5</v>
      </c>
      <c r="H688" s="178">
        <v>21618.5</v>
      </c>
      <c r="I688" s="178">
        <f>G688/D688*100</f>
        <v>100</v>
      </c>
      <c r="J688" s="178">
        <f>G688/E688*100</f>
        <v>100</v>
      </c>
      <c r="K688" s="178">
        <f>G688/F688*100</f>
        <v>100</v>
      </c>
    </row>
    <row r="689" spans="1:11" ht="30" customHeight="1" x14ac:dyDescent="0.25">
      <c r="A689" s="230"/>
      <c r="B689" s="172"/>
      <c r="C689" s="173" t="s">
        <v>197</v>
      </c>
      <c r="D689" s="160">
        <v>0</v>
      </c>
      <c r="E689" s="160">
        <v>0</v>
      </c>
      <c r="F689" s="178">
        <v>0</v>
      </c>
      <c r="G689" s="178">
        <v>0</v>
      </c>
      <c r="H689" s="178">
        <v>0</v>
      </c>
      <c r="I689" s="178">
        <v>0</v>
      </c>
      <c r="J689" s="178">
        <v>0</v>
      </c>
      <c r="K689" s="178">
        <v>0</v>
      </c>
    </row>
    <row r="690" spans="1:11" ht="30" customHeight="1" x14ac:dyDescent="0.25">
      <c r="A690" s="230"/>
      <c r="B690" s="172"/>
      <c r="C690" s="159" t="s">
        <v>34</v>
      </c>
      <c r="D690" s="160">
        <v>0</v>
      </c>
      <c r="E690" s="160">
        <v>0</v>
      </c>
      <c r="F690" s="178">
        <v>0</v>
      </c>
      <c r="G690" s="178">
        <v>0</v>
      </c>
      <c r="H690" s="178">
        <v>0</v>
      </c>
      <c r="I690" s="178">
        <v>0</v>
      </c>
      <c r="J690" s="178">
        <v>0</v>
      </c>
      <c r="K690" s="178">
        <v>0</v>
      </c>
    </row>
    <row r="691" spans="1:11" ht="30" customHeight="1" x14ac:dyDescent="0.25">
      <c r="A691" s="230"/>
      <c r="B691" s="172"/>
      <c r="C691" s="173" t="s">
        <v>198</v>
      </c>
      <c r="D691" s="160">
        <v>0</v>
      </c>
      <c r="E691" s="160">
        <v>0</v>
      </c>
      <c r="F691" s="160">
        <v>0</v>
      </c>
      <c r="G691" s="160">
        <v>0</v>
      </c>
      <c r="H691" s="160">
        <v>0</v>
      </c>
      <c r="I691" s="178">
        <v>0</v>
      </c>
      <c r="J691" s="178">
        <v>0</v>
      </c>
      <c r="K691" s="178">
        <v>0</v>
      </c>
    </row>
    <row r="692" spans="1:11" ht="30" customHeight="1" x14ac:dyDescent="0.25">
      <c r="A692" s="230"/>
      <c r="B692" s="172"/>
      <c r="C692" s="159" t="s">
        <v>21</v>
      </c>
      <c r="D692" s="160">
        <v>0</v>
      </c>
      <c r="E692" s="160">
        <v>0</v>
      </c>
      <c r="F692" s="178">
        <v>0</v>
      </c>
      <c r="G692" s="178">
        <v>0</v>
      </c>
      <c r="H692" s="178">
        <v>0</v>
      </c>
      <c r="I692" s="178">
        <v>0</v>
      </c>
      <c r="J692" s="178">
        <v>0</v>
      </c>
      <c r="K692" s="178">
        <v>0</v>
      </c>
    </row>
    <row r="693" spans="1:11" ht="30" customHeight="1" x14ac:dyDescent="0.25">
      <c r="A693" s="231"/>
      <c r="B693" s="174"/>
      <c r="C693" s="159" t="s">
        <v>22</v>
      </c>
      <c r="D693" s="160">
        <v>0</v>
      </c>
      <c r="E693" s="160">
        <v>0</v>
      </c>
      <c r="F693" s="178">
        <v>0</v>
      </c>
      <c r="G693" s="178">
        <v>0</v>
      </c>
      <c r="H693" s="178">
        <v>0</v>
      </c>
      <c r="I693" s="178">
        <v>0</v>
      </c>
      <c r="J693" s="178">
        <v>0</v>
      </c>
      <c r="K693" s="178">
        <v>0</v>
      </c>
    </row>
    <row r="694" spans="1:11" ht="30" customHeight="1" x14ac:dyDescent="0.25">
      <c r="A694" s="152" t="s">
        <v>297</v>
      </c>
      <c r="B694" s="171" t="s">
        <v>231</v>
      </c>
      <c r="C694" s="154" t="s">
        <v>196</v>
      </c>
      <c r="D694" s="180">
        <f>D695+D697+D699+D700</f>
        <v>210.4</v>
      </c>
      <c r="E694" s="180">
        <f>E695+E697+E699+E700</f>
        <v>210.4</v>
      </c>
      <c r="F694" s="180">
        <f>F695+F697+F699+F700</f>
        <v>210.4</v>
      </c>
      <c r="G694" s="180">
        <f>G695+G697+G699+G700</f>
        <v>210.3</v>
      </c>
      <c r="H694" s="180">
        <f>H695+H697+H699+H700</f>
        <v>210.3</v>
      </c>
      <c r="I694" s="156">
        <f>G694/D694*100</f>
        <v>99.952471482889734</v>
      </c>
      <c r="J694" s="156">
        <f>G694/E694*100</f>
        <v>99.952471482889734</v>
      </c>
      <c r="K694" s="178">
        <f>G694/F694*100</f>
        <v>99.952471482889734</v>
      </c>
    </row>
    <row r="695" spans="1:11" ht="30" customHeight="1" x14ac:dyDescent="0.25">
      <c r="A695" s="157"/>
      <c r="B695" s="172"/>
      <c r="C695" s="159" t="s">
        <v>19</v>
      </c>
      <c r="D695" s="160">
        <f>D702</f>
        <v>210.4</v>
      </c>
      <c r="E695" s="160">
        <f>E702</f>
        <v>210.4</v>
      </c>
      <c r="F695" s="160">
        <f>F702</f>
        <v>210.4</v>
      </c>
      <c r="G695" s="160">
        <f>G702</f>
        <v>210.3</v>
      </c>
      <c r="H695" s="160">
        <f>H702</f>
        <v>210.3</v>
      </c>
      <c r="I695" s="178">
        <f>G695/D695*100</f>
        <v>99.952471482889734</v>
      </c>
      <c r="J695" s="178">
        <f>G695/E695*100</f>
        <v>99.952471482889734</v>
      </c>
      <c r="K695" s="178">
        <f>G695/F695*100</f>
        <v>99.952471482889734</v>
      </c>
    </row>
    <row r="696" spans="1:11" ht="30" customHeight="1" x14ac:dyDescent="0.25">
      <c r="A696" s="157"/>
      <c r="B696" s="172"/>
      <c r="C696" s="173" t="s">
        <v>197</v>
      </c>
      <c r="D696" s="160">
        <v>0</v>
      </c>
      <c r="E696" s="160">
        <v>0</v>
      </c>
      <c r="F696" s="160">
        <v>0</v>
      </c>
      <c r="G696" s="160">
        <v>0</v>
      </c>
      <c r="H696" s="160">
        <v>0</v>
      </c>
      <c r="I696" s="178">
        <v>0</v>
      </c>
      <c r="J696" s="178">
        <v>0</v>
      </c>
      <c r="K696" s="178">
        <v>0</v>
      </c>
    </row>
    <row r="697" spans="1:11" ht="30" customHeight="1" x14ac:dyDescent="0.25">
      <c r="A697" s="157"/>
      <c r="B697" s="172"/>
      <c r="C697" s="159" t="s">
        <v>34</v>
      </c>
      <c r="D697" s="160">
        <v>0</v>
      </c>
      <c r="E697" s="160">
        <v>0</v>
      </c>
      <c r="F697" s="178">
        <v>0</v>
      </c>
      <c r="G697" s="178">
        <v>0</v>
      </c>
      <c r="H697" s="178">
        <v>0</v>
      </c>
      <c r="I697" s="178">
        <v>0</v>
      </c>
      <c r="J697" s="178">
        <v>0</v>
      </c>
      <c r="K697" s="178">
        <v>0</v>
      </c>
    </row>
    <row r="698" spans="1:11" ht="30" customHeight="1" x14ac:dyDescent="0.25">
      <c r="A698" s="157"/>
      <c r="B698" s="172"/>
      <c r="C698" s="173" t="s">
        <v>198</v>
      </c>
      <c r="D698" s="160">
        <f t="shared" ref="D698:I698" si="68">D697</f>
        <v>0</v>
      </c>
      <c r="E698" s="160">
        <f t="shared" si="68"/>
        <v>0</v>
      </c>
      <c r="F698" s="160">
        <f t="shared" si="68"/>
        <v>0</v>
      </c>
      <c r="G698" s="160">
        <f t="shared" si="68"/>
        <v>0</v>
      </c>
      <c r="H698" s="160">
        <f t="shared" si="68"/>
        <v>0</v>
      </c>
      <c r="I698" s="160">
        <f t="shared" si="68"/>
        <v>0</v>
      </c>
      <c r="J698" s="160">
        <v>0</v>
      </c>
      <c r="K698" s="160">
        <v>0</v>
      </c>
    </row>
    <row r="699" spans="1:11" ht="30" customHeight="1" x14ac:dyDescent="0.25">
      <c r="A699" s="157"/>
      <c r="B699" s="172"/>
      <c r="C699" s="159" t="s">
        <v>21</v>
      </c>
      <c r="D699" s="160">
        <v>0</v>
      </c>
      <c r="E699" s="160">
        <v>0</v>
      </c>
      <c r="F699" s="178">
        <v>0</v>
      </c>
      <c r="G699" s="178">
        <v>0</v>
      </c>
      <c r="H699" s="178">
        <v>0</v>
      </c>
      <c r="I699" s="178">
        <v>0</v>
      </c>
      <c r="J699" s="178">
        <v>0</v>
      </c>
      <c r="K699" s="178">
        <v>0</v>
      </c>
    </row>
    <row r="700" spans="1:11" ht="30" customHeight="1" x14ac:dyDescent="0.25">
      <c r="A700" s="162"/>
      <c r="B700" s="174"/>
      <c r="C700" s="159" t="s">
        <v>22</v>
      </c>
      <c r="D700" s="160">
        <v>0</v>
      </c>
      <c r="E700" s="160">
        <v>0</v>
      </c>
      <c r="F700" s="178">
        <v>0</v>
      </c>
      <c r="G700" s="178">
        <v>0</v>
      </c>
      <c r="H700" s="178">
        <v>0</v>
      </c>
      <c r="I700" s="178">
        <v>0</v>
      </c>
      <c r="J700" s="178">
        <v>0</v>
      </c>
      <c r="K700" s="178">
        <v>0</v>
      </c>
    </row>
    <row r="701" spans="1:11" ht="30" customHeight="1" x14ac:dyDescent="0.25">
      <c r="A701" s="235" t="s">
        <v>298</v>
      </c>
      <c r="B701" s="171" t="s">
        <v>231</v>
      </c>
      <c r="C701" s="154" t="s">
        <v>196</v>
      </c>
      <c r="D701" s="180">
        <f>D702+D704+D706+D707</f>
        <v>210.4</v>
      </c>
      <c r="E701" s="180">
        <f>E702+E704+E706+E707</f>
        <v>210.4</v>
      </c>
      <c r="F701" s="180">
        <f>F702+F704+F706+F707</f>
        <v>210.4</v>
      </c>
      <c r="G701" s="180">
        <f>G702+G704+G706+G707</f>
        <v>210.3</v>
      </c>
      <c r="H701" s="180">
        <f>H702+H704+H706+H707</f>
        <v>210.3</v>
      </c>
      <c r="I701" s="156">
        <f>G701/D701*100</f>
        <v>99.952471482889734</v>
      </c>
      <c r="J701" s="156">
        <f>G701/E701*100</f>
        <v>99.952471482889734</v>
      </c>
      <c r="K701" s="156">
        <f>G701/F701*100</f>
        <v>99.952471482889734</v>
      </c>
    </row>
    <row r="702" spans="1:11" ht="30" customHeight="1" x14ac:dyDescent="0.25">
      <c r="A702" s="236"/>
      <c r="B702" s="172"/>
      <c r="C702" s="159" t="s">
        <v>19</v>
      </c>
      <c r="D702" s="160">
        <v>210.4</v>
      </c>
      <c r="E702" s="160">
        <v>210.4</v>
      </c>
      <c r="F702" s="160">
        <v>210.4</v>
      </c>
      <c r="G702" s="160">
        <v>210.3</v>
      </c>
      <c r="H702" s="178">
        <v>210.3</v>
      </c>
      <c r="I702" s="156">
        <f>G702/D702*100</f>
        <v>99.952471482889734</v>
      </c>
      <c r="J702" s="156">
        <f>G702/E702*100</f>
        <v>99.952471482889734</v>
      </c>
      <c r="K702" s="156">
        <f>G702/F702*100</f>
        <v>99.952471482889734</v>
      </c>
    </row>
    <row r="703" spans="1:11" ht="30" customHeight="1" x14ac:dyDescent="0.25">
      <c r="A703" s="236"/>
      <c r="B703" s="172"/>
      <c r="C703" s="173" t="s">
        <v>197</v>
      </c>
      <c r="D703" s="160">
        <v>0</v>
      </c>
      <c r="E703" s="160">
        <v>0</v>
      </c>
      <c r="F703" s="160">
        <v>0</v>
      </c>
      <c r="G703" s="160">
        <v>0</v>
      </c>
      <c r="H703" s="160">
        <v>0</v>
      </c>
      <c r="I703" s="178">
        <v>0</v>
      </c>
      <c r="J703" s="178">
        <v>0</v>
      </c>
      <c r="K703" s="178">
        <v>0</v>
      </c>
    </row>
    <row r="704" spans="1:11" ht="30" customHeight="1" x14ac:dyDescent="0.25">
      <c r="A704" s="236"/>
      <c r="B704" s="172"/>
      <c r="C704" s="159" t="s">
        <v>34</v>
      </c>
      <c r="D704" s="160">
        <v>0</v>
      </c>
      <c r="E704" s="160">
        <v>0</v>
      </c>
      <c r="F704" s="178">
        <v>0</v>
      </c>
      <c r="G704" s="178">
        <v>0</v>
      </c>
      <c r="H704" s="178">
        <v>0</v>
      </c>
      <c r="I704" s="178">
        <v>0</v>
      </c>
      <c r="J704" s="178">
        <v>0</v>
      </c>
      <c r="K704" s="178">
        <v>0</v>
      </c>
    </row>
    <row r="705" spans="1:11" ht="30" customHeight="1" x14ac:dyDescent="0.25">
      <c r="A705" s="236"/>
      <c r="B705" s="172"/>
      <c r="C705" s="173" t="s">
        <v>198</v>
      </c>
      <c r="D705" s="160">
        <f t="shared" ref="D705:I705" si="69">D704</f>
        <v>0</v>
      </c>
      <c r="E705" s="160">
        <f t="shared" si="69"/>
        <v>0</v>
      </c>
      <c r="F705" s="160">
        <f t="shared" si="69"/>
        <v>0</v>
      </c>
      <c r="G705" s="160">
        <f t="shared" si="69"/>
        <v>0</v>
      </c>
      <c r="H705" s="160">
        <f t="shared" si="69"/>
        <v>0</v>
      </c>
      <c r="I705" s="160">
        <f t="shared" si="69"/>
        <v>0</v>
      </c>
      <c r="J705" s="160">
        <v>0</v>
      </c>
      <c r="K705" s="160">
        <v>0</v>
      </c>
    </row>
    <row r="706" spans="1:11" ht="30" customHeight="1" x14ac:dyDescent="0.25">
      <c r="A706" s="236"/>
      <c r="B706" s="172"/>
      <c r="C706" s="159" t="s">
        <v>21</v>
      </c>
      <c r="D706" s="160">
        <v>0</v>
      </c>
      <c r="E706" s="160">
        <v>0</v>
      </c>
      <c r="F706" s="178">
        <v>0</v>
      </c>
      <c r="G706" s="178">
        <v>0</v>
      </c>
      <c r="H706" s="178">
        <v>0</v>
      </c>
      <c r="I706" s="178">
        <v>0</v>
      </c>
      <c r="J706" s="178">
        <v>0</v>
      </c>
      <c r="K706" s="178">
        <v>0</v>
      </c>
    </row>
    <row r="707" spans="1:11" ht="30" customHeight="1" x14ac:dyDescent="0.25">
      <c r="A707" s="237"/>
      <c r="B707" s="174"/>
      <c r="C707" s="159" t="s">
        <v>22</v>
      </c>
      <c r="D707" s="160">
        <v>0</v>
      </c>
      <c r="E707" s="160">
        <v>0</v>
      </c>
      <c r="F707" s="178">
        <v>0</v>
      </c>
      <c r="G707" s="178">
        <v>0</v>
      </c>
      <c r="H707" s="178">
        <v>0</v>
      </c>
      <c r="I707" s="178">
        <v>0</v>
      </c>
      <c r="J707" s="178">
        <v>0</v>
      </c>
      <c r="K707" s="178">
        <v>0</v>
      </c>
    </row>
    <row r="708" spans="1:11" ht="30" customHeight="1" x14ac:dyDescent="0.25">
      <c r="A708" s="235" t="s">
        <v>299</v>
      </c>
      <c r="B708" s="171" t="s">
        <v>231</v>
      </c>
      <c r="C708" s="154" t="s">
        <v>196</v>
      </c>
      <c r="D708" s="180">
        <f>D709+D711+D713+D714</f>
        <v>800</v>
      </c>
      <c r="E708" s="180">
        <f>E709+E711+E713+E714</f>
        <v>800</v>
      </c>
      <c r="F708" s="180">
        <f>F709+F711+F713+F714</f>
        <v>800</v>
      </c>
      <c r="G708" s="180">
        <f>G709+G711+G713+G714</f>
        <v>800</v>
      </c>
      <c r="H708" s="180">
        <f>H709+H711+H713+H714</f>
        <v>800</v>
      </c>
      <c r="I708" s="156">
        <f>G708/D708*100</f>
        <v>100</v>
      </c>
      <c r="J708" s="156">
        <f>H708/E708*100</f>
        <v>100</v>
      </c>
      <c r="K708" s="178">
        <f>G708/F708*100</f>
        <v>100</v>
      </c>
    </row>
    <row r="709" spans="1:11" ht="30" customHeight="1" x14ac:dyDescent="0.25">
      <c r="A709" s="236"/>
      <c r="B709" s="172"/>
      <c r="C709" s="159" t="s">
        <v>19</v>
      </c>
      <c r="D709" s="160">
        <v>800</v>
      </c>
      <c r="E709" s="160">
        <v>800</v>
      </c>
      <c r="F709" s="160">
        <v>800</v>
      </c>
      <c r="G709" s="160">
        <v>800</v>
      </c>
      <c r="H709" s="160">
        <v>800</v>
      </c>
      <c r="I709" s="178">
        <f>G709/D709*100</f>
        <v>100</v>
      </c>
      <c r="J709" s="178">
        <f>H709/E709*100</f>
        <v>100</v>
      </c>
      <c r="K709" s="178">
        <f>G709/F709*100</f>
        <v>100</v>
      </c>
    </row>
    <row r="710" spans="1:11" ht="30" customHeight="1" x14ac:dyDescent="0.25">
      <c r="A710" s="236"/>
      <c r="B710" s="172"/>
      <c r="C710" s="173" t="s">
        <v>197</v>
      </c>
      <c r="D710" s="160">
        <v>0</v>
      </c>
      <c r="E710" s="160">
        <v>0</v>
      </c>
      <c r="F710" s="160">
        <v>0</v>
      </c>
      <c r="G710" s="160">
        <v>0</v>
      </c>
      <c r="H710" s="160">
        <v>0</v>
      </c>
      <c r="I710" s="178">
        <v>0</v>
      </c>
      <c r="J710" s="178">
        <v>0</v>
      </c>
      <c r="K710" s="178">
        <v>0</v>
      </c>
    </row>
    <row r="711" spans="1:11" ht="30" customHeight="1" x14ac:dyDescent="0.25">
      <c r="A711" s="236"/>
      <c r="B711" s="172"/>
      <c r="C711" s="159" t="s">
        <v>34</v>
      </c>
      <c r="D711" s="160">
        <v>0</v>
      </c>
      <c r="E711" s="160">
        <v>0</v>
      </c>
      <c r="F711" s="178">
        <v>0</v>
      </c>
      <c r="G711" s="178">
        <v>0</v>
      </c>
      <c r="H711" s="178">
        <v>0</v>
      </c>
      <c r="I711" s="178">
        <v>0</v>
      </c>
      <c r="J711" s="178">
        <v>0</v>
      </c>
      <c r="K711" s="178">
        <v>0</v>
      </c>
    </row>
    <row r="712" spans="1:11" ht="30" customHeight="1" x14ac:dyDescent="0.25">
      <c r="A712" s="236"/>
      <c r="B712" s="172"/>
      <c r="C712" s="173" t="s">
        <v>198</v>
      </c>
      <c r="D712" s="160">
        <f t="shared" ref="D712:I712" si="70">D711</f>
        <v>0</v>
      </c>
      <c r="E712" s="160">
        <f>E711</f>
        <v>0</v>
      </c>
      <c r="F712" s="160">
        <f t="shared" si="70"/>
        <v>0</v>
      </c>
      <c r="G712" s="160">
        <f t="shared" si="70"/>
        <v>0</v>
      </c>
      <c r="H712" s="160">
        <f t="shared" si="70"/>
        <v>0</v>
      </c>
      <c r="I712" s="160">
        <f t="shared" si="70"/>
        <v>0</v>
      </c>
      <c r="J712" s="160">
        <v>0</v>
      </c>
      <c r="K712" s="160">
        <v>0</v>
      </c>
    </row>
    <row r="713" spans="1:11" ht="30" customHeight="1" x14ac:dyDescent="0.25">
      <c r="A713" s="236"/>
      <c r="B713" s="172"/>
      <c r="C713" s="159" t="s">
        <v>21</v>
      </c>
      <c r="D713" s="160">
        <v>0</v>
      </c>
      <c r="E713" s="160">
        <v>0</v>
      </c>
      <c r="F713" s="178">
        <v>0</v>
      </c>
      <c r="G713" s="178">
        <v>0</v>
      </c>
      <c r="H713" s="178">
        <v>0</v>
      </c>
      <c r="I713" s="178">
        <v>0</v>
      </c>
      <c r="J713" s="178">
        <v>0</v>
      </c>
      <c r="K713" s="178">
        <v>0</v>
      </c>
    </row>
    <row r="714" spans="1:11" ht="30" customHeight="1" x14ac:dyDescent="0.25">
      <c r="A714" s="237"/>
      <c r="B714" s="174"/>
      <c r="C714" s="159" t="s">
        <v>22</v>
      </c>
      <c r="D714" s="160">
        <v>0</v>
      </c>
      <c r="E714" s="160">
        <v>0</v>
      </c>
      <c r="F714" s="178">
        <v>0</v>
      </c>
      <c r="G714" s="178">
        <v>0</v>
      </c>
      <c r="H714" s="178">
        <v>0</v>
      </c>
      <c r="I714" s="178">
        <v>0</v>
      </c>
      <c r="J714" s="178">
        <v>0</v>
      </c>
      <c r="K714" s="178">
        <v>0</v>
      </c>
    </row>
    <row r="715" spans="1:11" ht="30" customHeight="1" x14ac:dyDescent="0.25">
      <c r="A715" s="238" t="s">
        <v>300</v>
      </c>
      <c r="B715" s="171" t="s">
        <v>231</v>
      </c>
      <c r="C715" s="154" t="s">
        <v>196</v>
      </c>
      <c r="D715" s="180">
        <f>D716+D718+D720+D721</f>
        <v>3500</v>
      </c>
      <c r="E715" s="180">
        <f>E716+E718+E720+E721</f>
        <v>3500</v>
      </c>
      <c r="F715" s="180">
        <f>F716+F718+F720+F721</f>
        <v>3500</v>
      </c>
      <c r="G715" s="180">
        <f>G716+G718+G720+G721</f>
        <v>3500</v>
      </c>
      <c r="H715" s="180">
        <f>H716+H718+H720+H721</f>
        <v>3500</v>
      </c>
      <c r="I715" s="156">
        <f>G715/D715*100</f>
        <v>100</v>
      </c>
      <c r="J715" s="156">
        <f>H715/E715*100</f>
        <v>100</v>
      </c>
      <c r="K715" s="156">
        <f>I715/F715*100</f>
        <v>2.8571428571428572</v>
      </c>
    </row>
    <row r="716" spans="1:11" ht="30" customHeight="1" x14ac:dyDescent="0.25">
      <c r="A716" s="239"/>
      <c r="B716" s="172"/>
      <c r="C716" s="159" t="s">
        <v>19</v>
      </c>
      <c r="D716" s="160">
        <v>70</v>
      </c>
      <c r="E716" s="160">
        <v>70</v>
      </c>
      <c r="F716" s="160">
        <v>70</v>
      </c>
      <c r="G716" s="160">
        <v>70</v>
      </c>
      <c r="H716" s="160">
        <v>70</v>
      </c>
      <c r="I716" s="178">
        <f>G716/D716*100</f>
        <v>100</v>
      </c>
      <c r="J716" s="178">
        <f>H716/E716*100</f>
        <v>100</v>
      </c>
      <c r="K716" s="178">
        <f>G716/F716*100</f>
        <v>100</v>
      </c>
    </row>
    <row r="717" spans="1:11" ht="30" customHeight="1" x14ac:dyDescent="0.25">
      <c r="A717" s="239"/>
      <c r="B717" s="172"/>
      <c r="C717" s="173" t="s">
        <v>197</v>
      </c>
      <c r="D717" s="160">
        <f>D716</f>
        <v>70</v>
      </c>
      <c r="E717" s="160">
        <f t="shared" ref="E717:H717" si="71">E716</f>
        <v>70</v>
      </c>
      <c r="F717" s="160">
        <f t="shared" si="71"/>
        <v>70</v>
      </c>
      <c r="G717" s="160">
        <f t="shared" si="71"/>
        <v>70</v>
      </c>
      <c r="H717" s="160">
        <f t="shared" si="71"/>
        <v>70</v>
      </c>
      <c r="I717" s="178">
        <f t="shared" ref="I717:J719" si="72">G717/D717*100</f>
        <v>100</v>
      </c>
      <c r="J717" s="178">
        <f t="shared" si="72"/>
        <v>100</v>
      </c>
      <c r="K717" s="178">
        <f t="shared" ref="K717:K719" si="73">G717/F717*100</f>
        <v>100</v>
      </c>
    </row>
    <row r="718" spans="1:11" ht="30" customHeight="1" x14ac:dyDescent="0.25">
      <c r="A718" s="239"/>
      <c r="B718" s="172"/>
      <c r="C718" s="159" t="s">
        <v>34</v>
      </c>
      <c r="D718" s="160">
        <v>3430</v>
      </c>
      <c r="E718" s="160">
        <v>3430</v>
      </c>
      <c r="F718" s="160">
        <v>3430</v>
      </c>
      <c r="G718" s="178">
        <v>3430</v>
      </c>
      <c r="H718" s="178">
        <v>3430</v>
      </c>
      <c r="I718" s="178">
        <f t="shared" si="72"/>
        <v>100</v>
      </c>
      <c r="J718" s="178">
        <f t="shared" si="72"/>
        <v>100</v>
      </c>
      <c r="K718" s="178">
        <f t="shared" si="73"/>
        <v>100</v>
      </c>
    </row>
    <row r="719" spans="1:11" ht="30" customHeight="1" x14ac:dyDescent="0.25">
      <c r="A719" s="239"/>
      <c r="B719" s="172"/>
      <c r="C719" s="173" t="s">
        <v>198</v>
      </c>
      <c r="D719" s="160">
        <f t="shared" ref="D719:I719" si="74">D718</f>
        <v>3430</v>
      </c>
      <c r="E719" s="160">
        <f t="shared" si="74"/>
        <v>3430</v>
      </c>
      <c r="F719" s="160">
        <f t="shared" si="74"/>
        <v>3430</v>
      </c>
      <c r="G719" s="160">
        <f t="shared" si="74"/>
        <v>3430</v>
      </c>
      <c r="H719" s="160">
        <f t="shared" si="74"/>
        <v>3430</v>
      </c>
      <c r="I719" s="160">
        <f t="shared" si="74"/>
        <v>100</v>
      </c>
      <c r="J719" s="178">
        <f t="shared" si="72"/>
        <v>100</v>
      </c>
      <c r="K719" s="178">
        <f t="shared" si="73"/>
        <v>100</v>
      </c>
    </row>
    <row r="720" spans="1:11" ht="30" customHeight="1" x14ac:dyDescent="0.25">
      <c r="A720" s="239"/>
      <c r="B720" s="172"/>
      <c r="C720" s="159" t="s">
        <v>21</v>
      </c>
      <c r="D720" s="160">
        <v>0</v>
      </c>
      <c r="E720" s="160">
        <v>0</v>
      </c>
      <c r="F720" s="178">
        <v>0</v>
      </c>
      <c r="G720" s="178">
        <v>0</v>
      </c>
      <c r="H720" s="178">
        <v>0</v>
      </c>
      <c r="I720" s="178">
        <v>0</v>
      </c>
      <c r="J720" s="178">
        <v>0</v>
      </c>
      <c r="K720" s="178">
        <v>0</v>
      </c>
    </row>
    <row r="721" spans="1:11" ht="30" customHeight="1" x14ac:dyDescent="0.25">
      <c r="A721" s="240"/>
      <c r="B721" s="174"/>
      <c r="C721" s="159" t="s">
        <v>22</v>
      </c>
      <c r="D721" s="160">
        <v>0</v>
      </c>
      <c r="E721" s="160">
        <v>0</v>
      </c>
      <c r="F721" s="178">
        <v>0</v>
      </c>
      <c r="G721" s="178">
        <v>0</v>
      </c>
      <c r="H721" s="178">
        <v>0</v>
      </c>
      <c r="I721" s="178">
        <v>0</v>
      </c>
      <c r="J721" s="178">
        <v>0</v>
      </c>
      <c r="K721" s="178">
        <v>0</v>
      </c>
    </row>
    <row r="722" spans="1:11" ht="30" customHeight="1" x14ac:dyDescent="0.25">
      <c r="A722" s="238" t="s">
        <v>301</v>
      </c>
      <c r="B722" s="171" t="s">
        <v>231</v>
      </c>
      <c r="C722" s="154" t="s">
        <v>196</v>
      </c>
      <c r="D722" s="180">
        <f>D723+D725+D727+D728</f>
        <v>1070</v>
      </c>
      <c r="E722" s="180">
        <f>E723+E725+E727+E728</f>
        <v>1070</v>
      </c>
      <c r="F722" s="180">
        <f>F723+F725+F727+F728</f>
        <v>1070</v>
      </c>
      <c r="G722" s="180">
        <f>G723+G725+G727+G728</f>
        <v>1070</v>
      </c>
      <c r="H722" s="180">
        <f>H723+H725+H727+H728</f>
        <v>1070</v>
      </c>
      <c r="I722" s="156">
        <f>G722/D722*100</f>
        <v>100</v>
      </c>
      <c r="J722" s="156">
        <f>H722/E722*100</f>
        <v>100</v>
      </c>
      <c r="K722" s="156">
        <f>G722/F722*100</f>
        <v>100</v>
      </c>
    </row>
    <row r="723" spans="1:11" ht="30" customHeight="1" x14ac:dyDescent="0.25">
      <c r="A723" s="239"/>
      <c r="B723" s="172"/>
      <c r="C723" s="159" t="s">
        <v>19</v>
      </c>
      <c r="D723" s="160">
        <v>1070</v>
      </c>
      <c r="E723" s="160">
        <v>1070</v>
      </c>
      <c r="F723" s="160">
        <v>1070</v>
      </c>
      <c r="G723" s="160">
        <v>1070</v>
      </c>
      <c r="H723" s="160">
        <v>1070</v>
      </c>
      <c r="I723" s="178">
        <f>G723/D723*100</f>
        <v>100</v>
      </c>
      <c r="J723" s="178">
        <f>H723/E723*100</f>
        <v>100</v>
      </c>
      <c r="K723" s="178">
        <f>G723/F723*100</f>
        <v>100</v>
      </c>
    </row>
    <row r="724" spans="1:11" ht="30" customHeight="1" x14ac:dyDescent="0.25">
      <c r="A724" s="239"/>
      <c r="B724" s="172"/>
      <c r="C724" s="173" t="s">
        <v>197</v>
      </c>
      <c r="D724" s="160">
        <v>0</v>
      </c>
      <c r="E724" s="160">
        <v>0</v>
      </c>
      <c r="F724" s="160">
        <v>0</v>
      </c>
      <c r="G724" s="160">
        <v>0</v>
      </c>
      <c r="H724" s="160">
        <v>0</v>
      </c>
      <c r="I724" s="178">
        <v>0</v>
      </c>
      <c r="J724" s="178">
        <v>0</v>
      </c>
      <c r="K724" s="178">
        <v>0</v>
      </c>
    </row>
    <row r="725" spans="1:11" ht="30" customHeight="1" x14ac:dyDescent="0.25">
      <c r="A725" s="239"/>
      <c r="B725" s="172"/>
      <c r="C725" s="159" t="s">
        <v>34</v>
      </c>
      <c r="D725" s="160">
        <v>0</v>
      </c>
      <c r="E725" s="160">
        <v>0</v>
      </c>
      <c r="F725" s="178">
        <v>0</v>
      </c>
      <c r="G725" s="178">
        <v>0</v>
      </c>
      <c r="H725" s="178">
        <v>0</v>
      </c>
      <c r="I725" s="178">
        <v>0</v>
      </c>
      <c r="J725" s="178">
        <v>0</v>
      </c>
      <c r="K725" s="178">
        <v>0</v>
      </c>
    </row>
    <row r="726" spans="1:11" ht="30" customHeight="1" x14ac:dyDescent="0.25">
      <c r="A726" s="239"/>
      <c r="B726" s="172"/>
      <c r="C726" s="173" t="s">
        <v>198</v>
      </c>
      <c r="D726" s="160">
        <f t="shared" ref="D726:I726" si="75">D725</f>
        <v>0</v>
      </c>
      <c r="E726" s="160">
        <f t="shared" si="75"/>
        <v>0</v>
      </c>
      <c r="F726" s="160">
        <f t="shared" si="75"/>
        <v>0</v>
      </c>
      <c r="G726" s="160">
        <f t="shared" si="75"/>
        <v>0</v>
      </c>
      <c r="H726" s="160">
        <f t="shared" si="75"/>
        <v>0</v>
      </c>
      <c r="I726" s="160">
        <f t="shared" si="75"/>
        <v>0</v>
      </c>
      <c r="J726" s="178">
        <v>0</v>
      </c>
      <c r="K726" s="178">
        <v>0</v>
      </c>
    </row>
    <row r="727" spans="1:11" ht="30" customHeight="1" x14ac:dyDescent="0.25">
      <c r="A727" s="239"/>
      <c r="B727" s="172"/>
      <c r="C727" s="159" t="s">
        <v>21</v>
      </c>
      <c r="D727" s="160">
        <v>0</v>
      </c>
      <c r="E727" s="160">
        <v>0</v>
      </c>
      <c r="F727" s="178">
        <v>0</v>
      </c>
      <c r="G727" s="178">
        <v>0</v>
      </c>
      <c r="H727" s="178">
        <v>0</v>
      </c>
      <c r="I727" s="178">
        <v>0</v>
      </c>
      <c r="J727" s="178">
        <v>0</v>
      </c>
      <c r="K727" s="178">
        <v>0</v>
      </c>
    </row>
    <row r="728" spans="1:11" ht="30" customHeight="1" x14ac:dyDescent="0.25">
      <c r="A728" s="240"/>
      <c r="B728" s="174"/>
      <c r="C728" s="159" t="s">
        <v>22</v>
      </c>
      <c r="D728" s="160">
        <v>0</v>
      </c>
      <c r="E728" s="160">
        <v>0</v>
      </c>
      <c r="F728" s="178">
        <v>0</v>
      </c>
      <c r="G728" s="178">
        <v>0</v>
      </c>
      <c r="H728" s="178">
        <v>0</v>
      </c>
      <c r="I728" s="178">
        <v>0</v>
      </c>
      <c r="J728" s="178">
        <v>0</v>
      </c>
      <c r="K728" s="178">
        <v>0</v>
      </c>
    </row>
    <row r="729" spans="1:11" ht="30" customHeight="1" x14ac:dyDescent="0.25">
      <c r="A729" s="241" t="s">
        <v>302</v>
      </c>
      <c r="B729" s="242" t="s">
        <v>303</v>
      </c>
      <c r="C729" s="243" t="s">
        <v>196</v>
      </c>
      <c r="D729" s="160">
        <f>D730+D732+D734+D735+D736</f>
        <v>593808.6</v>
      </c>
      <c r="E729" s="160">
        <f t="shared" ref="E729:I729" si="76">E730+E732+E734+E735</f>
        <v>583084.19999999995</v>
      </c>
      <c r="F729" s="160">
        <f t="shared" si="76"/>
        <v>583084.19999999995</v>
      </c>
      <c r="G729" s="160">
        <f t="shared" si="76"/>
        <v>488355.68000000005</v>
      </c>
      <c r="H729" s="160">
        <f t="shared" si="76"/>
        <v>488355.68000000005</v>
      </c>
      <c r="I729" s="160">
        <f t="shared" si="76"/>
        <v>268.06556299342191</v>
      </c>
      <c r="J729" s="156">
        <f>G729/E729*100</f>
        <v>83.753886659936953</v>
      </c>
      <c r="K729" s="156">
        <f>G729/F729*100</f>
        <v>83.753886659936953</v>
      </c>
    </row>
    <row r="730" spans="1:11" ht="30" customHeight="1" x14ac:dyDescent="0.25">
      <c r="A730" s="244"/>
      <c r="B730" s="245"/>
      <c r="C730" s="243" t="s">
        <v>19</v>
      </c>
      <c r="D730" s="160">
        <f t="shared" ref="D730:H735" si="77">D738+D745+D753+D760+D767</f>
        <v>340672.2</v>
      </c>
      <c r="E730" s="160">
        <f t="shared" si="77"/>
        <v>340672.2</v>
      </c>
      <c r="F730" s="160">
        <f t="shared" si="77"/>
        <v>340672.2</v>
      </c>
      <c r="G730" s="160">
        <f t="shared" si="77"/>
        <v>241583.78000000003</v>
      </c>
      <c r="H730" s="160">
        <f t="shared" si="77"/>
        <v>241583.78000000003</v>
      </c>
      <c r="I730" s="160">
        <f t="shared" ref="I730:I741" si="78">G730/D730*100</f>
        <v>70.913852084202944</v>
      </c>
      <c r="J730" s="178">
        <f>G730/E730*100</f>
        <v>70.913852084202944</v>
      </c>
      <c r="K730" s="178">
        <f>G730/F730*100</f>
        <v>70.913852084202944</v>
      </c>
    </row>
    <row r="731" spans="1:11" ht="30" customHeight="1" x14ac:dyDescent="0.25">
      <c r="A731" s="244"/>
      <c r="B731" s="245"/>
      <c r="C731" s="173" t="s">
        <v>197</v>
      </c>
      <c r="D731" s="160">
        <f t="shared" si="77"/>
        <v>214532.5</v>
      </c>
      <c r="E731" s="160">
        <f t="shared" si="77"/>
        <v>214532.5</v>
      </c>
      <c r="F731" s="160">
        <f t="shared" si="77"/>
        <v>214532.5</v>
      </c>
      <c r="G731" s="160">
        <f t="shared" si="77"/>
        <v>118052</v>
      </c>
      <c r="H731" s="160">
        <f t="shared" si="77"/>
        <v>118052</v>
      </c>
      <c r="I731" s="160">
        <f t="shared" si="78"/>
        <v>55.027559926817617</v>
      </c>
      <c r="J731" s="178">
        <f>G731/E731*100</f>
        <v>55.027559926817617</v>
      </c>
      <c r="K731" s="178">
        <f>G731/F731*100</f>
        <v>55.027559926817617</v>
      </c>
    </row>
    <row r="732" spans="1:11" ht="30" customHeight="1" x14ac:dyDescent="0.25">
      <c r="A732" s="244"/>
      <c r="B732" s="245"/>
      <c r="C732" s="243" t="s">
        <v>34</v>
      </c>
      <c r="D732" s="160">
        <f t="shared" si="77"/>
        <v>242412</v>
      </c>
      <c r="E732" s="160">
        <f t="shared" si="77"/>
        <v>242412</v>
      </c>
      <c r="F732" s="160">
        <f t="shared" si="77"/>
        <v>242412</v>
      </c>
      <c r="G732" s="160">
        <f t="shared" si="77"/>
        <v>236072.5</v>
      </c>
      <c r="H732" s="160">
        <f t="shared" si="77"/>
        <v>236072.5</v>
      </c>
      <c r="I732" s="160">
        <f t="shared" si="78"/>
        <v>97.384824183621276</v>
      </c>
      <c r="J732" s="178">
        <f>G732/E732*100</f>
        <v>97.384824183621276</v>
      </c>
      <c r="K732" s="178">
        <f>G732/F732*100</f>
        <v>97.384824183621276</v>
      </c>
    </row>
    <row r="733" spans="1:11" ht="30" customHeight="1" x14ac:dyDescent="0.25">
      <c r="A733" s="244"/>
      <c r="B733" s="245"/>
      <c r="C733" s="173" t="s">
        <v>198</v>
      </c>
      <c r="D733" s="160">
        <f t="shared" si="77"/>
        <v>242412</v>
      </c>
      <c r="E733" s="160">
        <f t="shared" si="77"/>
        <v>242412</v>
      </c>
      <c r="F733" s="160">
        <f t="shared" si="77"/>
        <v>242412</v>
      </c>
      <c r="G733" s="160">
        <f t="shared" si="77"/>
        <v>236072.5</v>
      </c>
      <c r="H733" s="160">
        <f t="shared" si="77"/>
        <v>236072.5</v>
      </c>
      <c r="I733" s="160">
        <f t="shared" si="78"/>
        <v>97.384824183621276</v>
      </c>
      <c r="J733" s="178">
        <f>G733/E733*100</f>
        <v>97.384824183621276</v>
      </c>
      <c r="K733" s="178">
        <f>G733/F733*100</f>
        <v>97.384824183621276</v>
      </c>
    </row>
    <row r="734" spans="1:11" ht="30" customHeight="1" x14ac:dyDescent="0.25">
      <c r="A734" s="244"/>
      <c r="B734" s="245"/>
      <c r="C734" s="243" t="s">
        <v>21</v>
      </c>
      <c r="D734" s="160">
        <f t="shared" si="77"/>
        <v>10724.4</v>
      </c>
      <c r="E734" s="160">
        <f t="shared" si="77"/>
        <v>0</v>
      </c>
      <c r="F734" s="160">
        <f t="shared" si="77"/>
        <v>0</v>
      </c>
      <c r="G734" s="160">
        <f t="shared" si="77"/>
        <v>10699.4</v>
      </c>
      <c r="H734" s="160">
        <f t="shared" si="77"/>
        <v>10699.4</v>
      </c>
      <c r="I734" s="160">
        <f t="shared" si="78"/>
        <v>99.766886725597701</v>
      </c>
      <c r="J734" s="178">
        <v>0</v>
      </c>
      <c r="K734" s="178">
        <v>0</v>
      </c>
    </row>
    <row r="735" spans="1:11" ht="30" customHeight="1" x14ac:dyDescent="0.25">
      <c r="A735" s="244"/>
      <c r="B735" s="245"/>
      <c r="C735" s="243" t="s">
        <v>22</v>
      </c>
      <c r="D735" s="160">
        <f t="shared" si="77"/>
        <v>0</v>
      </c>
      <c r="E735" s="160">
        <f t="shared" si="77"/>
        <v>0</v>
      </c>
      <c r="F735" s="160">
        <f t="shared" si="77"/>
        <v>0</v>
      </c>
      <c r="G735" s="160">
        <f t="shared" si="77"/>
        <v>0</v>
      </c>
      <c r="H735" s="160">
        <f t="shared" si="77"/>
        <v>0</v>
      </c>
      <c r="I735" s="160">
        <v>0</v>
      </c>
      <c r="J735" s="178">
        <v>0</v>
      </c>
      <c r="K735" s="178">
        <v>0</v>
      </c>
    </row>
    <row r="736" spans="1:11" ht="30" customHeight="1" x14ac:dyDescent="0.25">
      <c r="A736" s="244"/>
      <c r="B736" s="246"/>
      <c r="C736" s="164" t="s">
        <v>199</v>
      </c>
      <c r="D736" s="160">
        <f>D751</f>
        <v>0</v>
      </c>
      <c r="E736" s="160">
        <f t="shared" ref="E736:H736" si="79">E751</f>
        <v>0</v>
      </c>
      <c r="F736" s="160">
        <f t="shared" si="79"/>
        <v>0</v>
      </c>
      <c r="G736" s="160">
        <f t="shared" si="79"/>
        <v>0</v>
      </c>
      <c r="H736" s="160">
        <f t="shared" si="79"/>
        <v>0</v>
      </c>
      <c r="I736" s="160">
        <v>0</v>
      </c>
      <c r="J736" s="178">
        <v>0</v>
      </c>
      <c r="K736" s="178">
        <v>0</v>
      </c>
    </row>
    <row r="737" spans="1:11" ht="30" customHeight="1" x14ac:dyDescent="0.25">
      <c r="A737" s="244"/>
      <c r="B737" s="171" t="s">
        <v>231</v>
      </c>
      <c r="C737" s="159" t="s">
        <v>196</v>
      </c>
      <c r="D737" s="160">
        <f>D738+D740+D742+D743</f>
        <v>261731.20000000001</v>
      </c>
      <c r="E737" s="160">
        <f>E738+E740+E742+E743</f>
        <v>261731.20000000001</v>
      </c>
      <c r="F737" s="160">
        <f>F738+F740+F742+F743</f>
        <v>261731.20000000001</v>
      </c>
      <c r="G737" s="160">
        <f>G738+G740+G742+G743</f>
        <v>261679.88</v>
      </c>
      <c r="H737" s="160">
        <f>H738+H740+H742+H743</f>
        <v>261679.88</v>
      </c>
      <c r="I737" s="156">
        <f t="shared" si="78"/>
        <v>99.980392096929975</v>
      </c>
      <c r="J737" s="156">
        <f>G737/E737*100</f>
        <v>99.980392096929975</v>
      </c>
      <c r="K737" s="156">
        <f>G737/F737*100</f>
        <v>99.980392096929975</v>
      </c>
    </row>
    <row r="738" spans="1:11" ht="30" customHeight="1" x14ac:dyDescent="0.25">
      <c r="A738" s="244"/>
      <c r="B738" s="172"/>
      <c r="C738" s="159" t="s">
        <v>19</v>
      </c>
      <c r="D738" s="160">
        <f>D788+D823+D809</f>
        <v>171798.90000000002</v>
      </c>
      <c r="E738" s="160">
        <f t="shared" ref="E738:H738" si="80">E788+E823+E809</f>
        <v>171798.90000000002</v>
      </c>
      <c r="F738" s="160">
        <f t="shared" si="80"/>
        <v>171798.90000000002</v>
      </c>
      <c r="G738" s="160">
        <f t="shared" si="80"/>
        <v>171747.58000000002</v>
      </c>
      <c r="H738" s="160">
        <f t="shared" si="80"/>
        <v>171747.58000000002</v>
      </c>
      <c r="I738" s="178">
        <f t="shared" si="78"/>
        <v>99.970127864613801</v>
      </c>
      <c r="J738" s="178">
        <f>G738/E738*100</f>
        <v>99.970127864613801</v>
      </c>
      <c r="K738" s="178">
        <f>G738/F738*100</f>
        <v>99.970127864613801</v>
      </c>
    </row>
    <row r="739" spans="1:11" ht="30" customHeight="1" x14ac:dyDescent="0.25">
      <c r="A739" s="244"/>
      <c r="B739" s="172"/>
      <c r="C739" s="173" t="s">
        <v>197</v>
      </c>
      <c r="D739" s="160">
        <f>D824</f>
        <v>50512.600000000006</v>
      </c>
      <c r="E739" s="160">
        <f t="shared" ref="E739:H739" si="81">E824</f>
        <v>50512.600000000006</v>
      </c>
      <c r="F739" s="160">
        <f t="shared" si="81"/>
        <v>50512.600000000006</v>
      </c>
      <c r="G739" s="160">
        <f t="shared" si="81"/>
        <v>50512.600000000006</v>
      </c>
      <c r="H739" s="160">
        <f t="shared" si="81"/>
        <v>50512.600000000006</v>
      </c>
      <c r="I739" s="178">
        <f t="shared" si="78"/>
        <v>100</v>
      </c>
      <c r="J739" s="178">
        <f>G739/E739*100</f>
        <v>100</v>
      </c>
      <c r="K739" s="178">
        <f>G739/F739*100</f>
        <v>100</v>
      </c>
    </row>
    <row r="740" spans="1:11" ht="30" customHeight="1" x14ac:dyDescent="0.25">
      <c r="A740" s="244"/>
      <c r="B740" s="172"/>
      <c r="C740" s="159" t="s">
        <v>34</v>
      </c>
      <c r="D740" s="160">
        <f>D790+D825+D811</f>
        <v>89932.299999999988</v>
      </c>
      <c r="E740" s="160">
        <f>E790+E825+E811</f>
        <v>89932.299999999988</v>
      </c>
      <c r="F740" s="160">
        <f>F790+F825+F811</f>
        <v>89932.299999999988</v>
      </c>
      <c r="G740" s="160">
        <f>G790+G825+G811</f>
        <v>89932.299999999988</v>
      </c>
      <c r="H740" s="160">
        <f>H790+H825+H811</f>
        <v>89932.299999999988</v>
      </c>
      <c r="I740" s="178">
        <f t="shared" si="78"/>
        <v>100</v>
      </c>
      <c r="J740" s="178">
        <f t="shared" ref="J740:J741" si="82">G740/E740*100</f>
        <v>100</v>
      </c>
      <c r="K740" s="178">
        <f t="shared" ref="K740:K741" si="83">G740/F740*100</f>
        <v>100</v>
      </c>
    </row>
    <row r="741" spans="1:11" ht="30" customHeight="1" x14ac:dyDescent="0.25">
      <c r="A741" s="244"/>
      <c r="B741" s="172"/>
      <c r="C741" s="173" t="s">
        <v>198</v>
      </c>
      <c r="D741" s="160">
        <f>D791+D826+D812</f>
        <v>89932.299999999988</v>
      </c>
      <c r="E741" s="160">
        <f t="shared" ref="E741:H741" si="84">E791+E826+E812</f>
        <v>89932.299999999988</v>
      </c>
      <c r="F741" s="160">
        <f t="shared" si="84"/>
        <v>89932.299999999988</v>
      </c>
      <c r="G741" s="160">
        <f t="shared" si="84"/>
        <v>89932.299999999988</v>
      </c>
      <c r="H741" s="160">
        <f t="shared" si="84"/>
        <v>89932.299999999988</v>
      </c>
      <c r="I741" s="178">
        <f t="shared" si="78"/>
        <v>100</v>
      </c>
      <c r="J741" s="178">
        <f t="shared" si="82"/>
        <v>100</v>
      </c>
      <c r="K741" s="178">
        <f t="shared" si="83"/>
        <v>100</v>
      </c>
    </row>
    <row r="742" spans="1:11" ht="30" customHeight="1" x14ac:dyDescent="0.25">
      <c r="A742" s="244"/>
      <c r="B742" s="172"/>
      <c r="C742" s="159" t="s">
        <v>21</v>
      </c>
      <c r="D742" s="160">
        <f>D792+D827+D813</f>
        <v>0</v>
      </c>
      <c r="E742" s="160">
        <v>0</v>
      </c>
      <c r="F742" s="178">
        <v>0</v>
      </c>
      <c r="G742" s="178">
        <v>0</v>
      </c>
      <c r="H742" s="178">
        <v>0</v>
      </c>
      <c r="I742" s="178">
        <v>0</v>
      </c>
      <c r="J742" s="178">
        <v>0</v>
      </c>
      <c r="K742" s="178">
        <v>0</v>
      </c>
    </row>
    <row r="743" spans="1:11" ht="30" customHeight="1" x14ac:dyDescent="0.25">
      <c r="A743" s="244"/>
      <c r="B743" s="174"/>
      <c r="C743" s="159" t="s">
        <v>22</v>
      </c>
      <c r="D743" s="160">
        <f>D793+D828+D814</f>
        <v>0</v>
      </c>
      <c r="E743" s="160">
        <v>0</v>
      </c>
      <c r="F743" s="178">
        <v>0</v>
      </c>
      <c r="G743" s="178">
        <v>0</v>
      </c>
      <c r="H743" s="178">
        <v>0</v>
      </c>
      <c r="I743" s="178">
        <v>0</v>
      </c>
      <c r="J743" s="178">
        <v>0</v>
      </c>
      <c r="K743" s="178">
        <v>0</v>
      </c>
    </row>
    <row r="744" spans="1:11" ht="30" customHeight="1" x14ac:dyDescent="0.25">
      <c r="A744" s="244"/>
      <c r="B744" s="242" t="s">
        <v>202</v>
      </c>
      <c r="C744" s="159" t="s">
        <v>196</v>
      </c>
      <c r="D744" s="160">
        <f>D745+D747+D749+D750+D751</f>
        <v>315763.3</v>
      </c>
      <c r="E744" s="160">
        <f t="shared" ref="E744:H744" si="85">E745+E747+E749+E750+E751</f>
        <v>315763.3</v>
      </c>
      <c r="F744" s="160">
        <f t="shared" si="85"/>
        <v>315763.3</v>
      </c>
      <c r="G744" s="160">
        <f t="shared" si="85"/>
        <v>210386.7</v>
      </c>
      <c r="H744" s="160">
        <f t="shared" si="85"/>
        <v>210386.7</v>
      </c>
      <c r="I744" s="156">
        <f>G744/D744*100</f>
        <v>66.627977348855936</v>
      </c>
      <c r="J744" s="156">
        <f>G744/E744*100</f>
        <v>66.627977348855936</v>
      </c>
      <c r="K744" s="156">
        <f>G744/F744*100</f>
        <v>66.627977348855936</v>
      </c>
    </row>
    <row r="745" spans="1:11" ht="30" customHeight="1" x14ac:dyDescent="0.25">
      <c r="A745" s="244"/>
      <c r="B745" s="245"/>
      <c r="C745" s="159" t="s">
        <v>19</v>
      </c>
      <c r="D745" s="160">
        <f>D830+D774</f>
        <v>166763.29999999999</v>
      </c>
      <c r="E745" s="160">
        <f>E830+E774</f>
        <v>166763.29999999999</v>
      </c>
      <c r="F745" s="160">
        <f>F830+F774</f>
        <v>166763.29999999999</v>
      </c>
      <c r="G745" s="160">
        <f>G830+G774</f>
        <v>67726.2</v>
      </c>
      <c r="H745" s="160">
        <f>H830+H774</f>
        <v>67726.2</v>
      </c>
      <c r="I745" s="178">
        <f>G745/D745*100</f>
        <v>40.612173062058623</v>
      </c>
      <c r="J745" s="178">
        <f>G745/E745*100</f>
        <v>40.612173062058623</v>
      </c>
      <c r="K745" s="178">
        <f>G745/F745*100</f>
        <v>40.612173062058623</v>
      </c>
    </row>
    <row r="746" spans="1:11" ht="30" customHeight="1" x14ac:dyDescent="0.25">
      <c r="A746" s="244"/>
      <c r="B746" s="245"/>
      <c r="C746" s="173" t="s">
        <v>197</v>
      </c>
      <c r="D746" s="160">
        <f t="shared" ref="D746:H750" si="86">D831</f>
        <v>161909.9</v>
      </c>
      <c r="E746" s="160">
        <f t="shared" si="86"/>
        <v>161909.9</v>
      </c>
      <c r="F746" s="160">
        <f t="shared" si="86"/>
        <v>161909.9</v>
      </c>
      <c r="G746" s="160">
        <f t="shared" si="86"/>
        <v>65429.4</v>
      </c>
      <c r="H746" s="160">
        <f t="shared" si="86"/>
        <v>65429.4</v>
      </c>
      <c r="I746" s="178">
        <f>G746/D746*100</f>
        <v>40.41099401580756</v>
      </c>
      <c r="J746" s="178">
        <f>G746/E746*100</f>
        <v>40.41099401580756</v>
      </c>
      <c r="K746" s="178">
        <f>G746/F746*100</f>
        <v>40.41099401580756</v>
      </c>
    </row>
    <row r="747" spans="1:11" ht="30" customHeight="1" x14ac:dyDescent="0.25">
      <c r="A747" s="244"/>
      <c r="B747" s="245"/>
      <c r="C747" s="159" t="s">
        <v>34</v>
      </c>
      <c r="D747" s="160">
        <f t="shared" si="86"/>
        <v>149000</v>
      </c>
      <c r="E747" s="160">
        <f t="shared" si="86"/>
        <v>149000</v>
      </c>
      <c r="F747" s="160">
        <f t="shared" si="86"/>
        <v>149000</v>
      </c>
      <c r="G747" s="160">
        <f t="shared" si="86"/>
        <v>142660.5</v>
      </c>
      <c r="H747" s="160">
        <f t="shared" si="86"/>
        <v>142660.5</v>
      </c>
      <c r="I747" s="178">
        <f>G747/D747*100</f>
        <v>95.745302013422815</v>
      </c>
      <c r="J747" s="178">
        <f>G747/E747*100</f>
        <v>95.745302013422815</v>
      </c>
      <c r="K747" s="178">
        <f>G747/F747*100</f>
        <v>95.745302013422815</v>
      </c>
    </row>
    <row r="748" spans="1:11" ht="30" customHeight="1" x14ac:dyDescent="0.25">
      <c r="A748" s="244"/>
      <c r="B748" s="245"/>
      <c r="C748" s="173" t="s">
        <v>198</v>
      </c>
      <c r="D748" s="160">
        <f t="shared" si="86"/>
        <v>149000</v>
      </c>
      <c r="E748" s="160">
        <f t="shared" si="86"/>
        <v>149000</v>
      </c>
      <c r="F748" s="160">
        <f t="shared" si="86"/>
        <v>149000</v>
      </c>
      <c r="G748" s="160">
        <f t="shared" si="86"/>
        <v>142660.5</v>
      </c>
      <c r="H748" s="160">
        <f t="shared" si="86"/>
        <v>142660.5</v>
      </c>
      <c r="I748" s="178">
        <f>G748/D748*100</f>
        <v>95.745302013422815</v>
      </c>
      <c r="J748" s="178">
        <f>G748/E748*100</f>
        <v>95.745302013422815</v>
      </c>
      <c r="K748" s="178">
        <f>G748/F748*100</f>
        <v>95.745302013422815</v>
      </c>
    </row>
    <row r="749" spans="1:11" ht="30" customHeight="1" x14ac:dyDescent="0.25">
      <c r="A749" s="244"/>
      <c r="B749" s="245"/>
      <c r="C749" s="159" t="s">
        <v>21</v>
      </c>
      <c r="D749" s="160">
        <f t="shared" si="86"/>
        <v>0</v>
      </c>
      <c r="E749" s="160">
        <v>0</v>
      </c>
      <c r="F749" s="178">
        <v>0</v>
      </c>
      <c r="G749" s="178">
        <v>0</v>
      </c>
      <c r="H749" s="178">
        <v>0</v>
      </c>
      <c r="I749" s="178">
        <v>0</v>
      </c>
      <c r="J749" s="178">
        <v>0</v>
      </c>
      <c r="K749" s="178">
        <v>0</v>
      </c>
    </row>
    <row r="750" spans="1:11" ht="30" customHeight="1" x14ac:dyDescent="0.25">
      <c r="A750" s="244"/>
      <c r="B750" s="245"/>
      <c r="C750" s="159" t="s">
        <v>22</v>
      </c>
      <c r="D750" s="160">
        <f t="shared" si="86"/>
        <v>0</v>
      </c>
      <c r="E750" s="160">
        <v>0</v>
      </c>
      <c r="F750" s="178">
        <v>0</v>
      </c>
      <c r="G750" s="178">
        <v>0</v>
      </c>
      <c r="H750" s="178">
        <v>0</v>
      </c>
      <c r="I750" s="178">
        <v>0</v>
      </c>
      <c r="J750" s="178">
        <v>0</v>
      </c>
      <c r="K750" s="178">
        <v>0</v>
      </c>
    </row>
    <row r="751" spans="1:11" ht="30" customHeight="1" x14ac:dyDescent="0.25">
      <c r="A751" s="244"/>
      <c r="B751" s="246"/>
      <c r="C751" s="164" t="s">
        <v>199</v>
      </c>
      <c r="D751" s="160">
        <f>D836</f>
        <v>0</v>
      </c>
      <c r="E751" s="160">
        <f t="shared" ref="E751:H751" si="87">E836</f>
        <v>0</v>
      </c>
      <c r="F751" s="160">
        <f t="shared" si="87"/>
        <v>0</v>
      </c>
      <c r="G751" s="160">
        <f t="shared" si="87"/>
        <v>0</v>
      </c>
      <c r="H751" s="160">
        <f t="shared" si="87"/>
        <v>0</v>
      </c>
      <c r="I751" s="178">
        <v>0</v>
      </c>
      <c r="J751" s="178">
        <v>0</v>
      </c>
      <c r="K751" s="178">
        <v>0</v>
      </c>
    </row>
    <row r="752" spans="1:11" ht="30" customHeight="1" x14ac:dyDescent="0.25">
      <c r="A752" s="244"/>
      <c r="B752" s="242" t="s">
        <v>205</v>
      </c>
      <c r="C752" s="159" t="s">
        <v>196</v>
      </c>
      <c r="D752" s="160">
        <f>D753+D755+D757+D758</f>
        <v>5589.7</v>
      </c>
      <c r="E752" s="160">
        <f>E753+E755+E757+E758</f>
        <v>5589.7</v>
      </c>
      <c r="F752" s="160">
        <f>F753+F755+F757+F758</f>
        <v>5589.7</v>
      </c>
      <c r="G752" s="160">
        <f>G753+G755+G757+G758</f>
        <v>5589.7</v>
      </c>
      <c r="H752" s="160">
        <f>H753+H755+H757+H758</f>
        <v>5589.7</v>
      </c>
      <c r="I752" s="156">
        <f>G752/D752*100</f>
        <v>100</v>
      </c>
      <c r="J752" s="156">
        <f>G752/E752*100</f>
        <v>100</v>
      </c>
      <c r="K752" s="156">
        <f>G752/F752*100</f>
        <v>100</v>
      </c>
    </row>
    <row r="753" spans="1:11" ht="30" customHeight="1" x14ac:dyDescent="0.25">
      <c r="A753" s="244"/>
      <c r="B753" s="245"/>
      <c r="C753" s="159" t="s">
        <v>19</v>
      </c>
      <c r="D753" s="160">
        <f>D838</f>
        <v>2110</v>
      </c>
      <c r="E753" s="160">
        <f t="shared" ref="E753:H753" si="88">E838</f>
        <v>2110</v>
      </c>
      <c r="F753" s="160">
        <f t="shared" si="88"/>
        <v>2110</v>
      </c>
      <c r="G753" s="160">
        <f t="shared" si="88"/>
        <v>2110</v>
      </c>
      <c r="H753" s="160">
        <f t="shared" si="88"/>
        <v>2110</v>
      </c>
      <c r="I753" s="156">
        <f>G753/D753*100</f>
        <v>100</v>
      </c>
      <c r="J753" s="156">
        <f>G753/E753*100</f>
        <v>100</v>
      </c>
      <c r="K753" s="156">
        <f>G753/F753*100</f>
        <v>100</v>
      </c>
    </row>
    <row r="754" spans="1:11" ht="30" customHeight="1" x14ac:dyDescent="0.25">
      <c r="A754" s="244"/>
      <c r="B754" s="245"/>
      <c r="C754" s="173" t="s">
        <v>197</v>
      </c>
      <c r="D754" s="160">
        <f>D753</f>
        <v>2110</v>
      </c>
      <c r="E754" s="160">
        <f t="shared" ref="E754:H754" si="89">E753</f>
        <v>2110</v>
      </c>
      <c r="F754" s="160">
        <f t="shared" si="89"/>
        <v>2110</v>
      </c>
      <c r="G754" s="160">
        <f t="shared" si="89"/>
        <v>2110</v>
      </c>
      <c r="H754" s="160">
        <f t="shared" si="89"/>
        <v>2110</v>
      </c>
      <c r="I754" s="156">
        <f>G754/D754*100</f>
        <v>100</v>
      </c>
      <c r="J754" s="156">
        <f>G754/E754*100</f>
        <v>100</v>
      </c>
      <c r="K754" s="156">
        <f>G754/F754*100</f>
        <v>100</v>
      </c>
    </row>
    <row r="755" spans="1:11" ht="30" customHeight="1" x14ac:dyDescent="0.25">
      <c r="A755" s="244"/>
      <c r="B755" s="245"/>
      <c r="C755" s="159" t="s">
        <v>34</v>
      </c>
      <c r="D755" s="160">
        <f t="shared" ref="D755:H755" si="90">D840</f>
        <v>3479.7</v>
      </c>
      <c r="E755" s="160">
        <f t="shared" si="90"/>
        <v>3479.7</v>
      </c>
      <c r="F755" s="160">
        <f t="shared" si="90"/>
        <v>3479.7</v>
      </c>
      <c r="G755" s="160">
        <f t="shared" si="90"/>
        <v>3479.7</v>
      </c>
      <c r="H755" s="160">
        <f t="shared" si="90"/>
        <v>3479.7</v>
      </c>
      <c r="I755" s="156">
        <f t="shared" ref="I755:I756" si="91">G755/D755*100</f>
        <v>100</v>
      </c>
      <c r="J755" s="156">
        <f t="shared" ref="J755:J756" si="92">G755/E755*100</f>
        <v>100</v>
      </c>
      <c r="K755" s="156">
        <f t="shared" ref="K755:K756" si="93">G755/F755*100</f>
        <v>100</v>
      </c>
    </row>
    <row r="756" spans="1:11" ht="30" customHeight="1" x14ac:dyDescent="0.25">
      <c r="A756" s="244"/>
      <c r="B756" s="245"/>
      <c r="C756" s="173" t="s">
        <v>198</v>
      </c>
      <c r="D756" s="160">
        <f>D755</f>
        <v>3479.7</v>
      </c>
      <c r="E756" s="160">
        <f t="shared" ref="E756:H756" si="94">E755</f>
        <v>3479.7</v>
      </c>
      <c r="F756" s="160">
        <f t="shared" si="94"/>
        <v>3479.7</v>
      </c>
      <c r="G756" s="160">
        <f t="shared" si="94"/>
        <v>3479.7</v>
      </c>
      <c r="H756" s="160">
        <f t="shared" si="94"/>
        <v>3479.7</v>
      </c>
      <c r="I756" s="156">
        <f t="shared" si="91"/>
        <v>100</v>
      </c>
      <c r="J756" s="156">
        <f t="shared" si="92"/>
        <v>100</v>
      </c>
      <c r="K756" s="156">
        <f t="shared" si="93"/>
        <v>100</v>
      </c>
    </row>
    <row r="757" spans="1:11" ht="30" customHeight="1" x14ac:dyDescent="0.25">
      <c r="A757" s="244"/>
      <c r="B757" s="245"/>
      <c r="C757" s="159" t="s">
        <v>21</v>
      </c>
      <c r="D757" s="160">
        <v>0</v>
      </c>
      <c r="E757" s="160">
        <f t="shared" ref="E757:F757" si="95">E842</f>
        <v>0</v>
      </c>
      <c r="F757" s="160">
        <f t="shared" si="95"/>
        <v>0</v>
      </c>
      <c r="G757" s="160">
        <v>0</v>
      </c>
      <c r="H757" s="160">
        <v>0</v>
      </c>
      <c r="I757" s="160">
        <v>0</v>
      </c>
      <c r="J757" s="160">
        <v>0</v>
      </c>
      <c r="K757" s="160">
        <v>0</v>
      </c>
    </row>
    <row r="758" spans="1:11" ht="30" customHeight="1" x14ac:dyDescent="0.25">
      <c r="A758" s="244"/>
      <c r="B758" s="246"/>
      <c r="C758" s="159" t="s">
        <v>22</v>
      </c>
      <c r="D758" s="160">
        <v>0</v>
      </c>
      <c r="E758" s="160">
        <v>0</v>
      </c>
      <c r="F758" s="160">
        <v>0</v>
      </c>
      <c r="G758" s="160">
        <v>0</v>
      </c>
      <c r="H758" s="160">
        <v>0</v>
      </c>
      <c r="I758" s="160">
        <v>0</v>
      </c>
      <c r="J758" s="160">
        <v>0</v>
      </c>
      <c r="K758" s="178">
        <v>0</v>
      </c>
    </row>
    <row r="759" spans="1:11" ht="30" customHeight="1" x14ac:dyDescent="0.25">
      <c r="A759" s="244"/>
      <c r="B759" s="242" t="s">
        <v>304</v>
      </c>
      <c r="C759" s="159" t="s">
        <v>196</v>
      </c>
      <c r="D759" s="160">
        <f>D760+D762+D764+D765</f>
        <v>10724.4</v>
      </c>
      <c r="E759" s="160">
        <f>E760+E762+E764+E765</f>
        <v>0</v>
      </c>
      <c r="F759" s="160">
        <f>F760+F762+F764+F765</f>
        <v>0</v>
      </c>
      <c r="G759" s="160">
        <f>G760+G762+G764+G765</f>
        <v>10699.4</v>
      </c>
      <c r="H759" s="160">
        <f>H760+H762+H764+H765</f>
        <v>10699.4</v>
      </c>
      <c r="I759" s="156">
        <f>G759/D759*100</f>
        <v>99.766886725597701</v>
      </c>
      <c r="J759" s="156">
        <v>0</v>
      </c>
      <c r="K759" s="156">
        <v>0</v>
      </c>
    </row>
    <row r="760" spans="1:11" ht="30" customHeight="1" x14ac:dyDescent="0.25">
      <c r="A760" s="244"/>
      <c r="B760" s="245"/>
      <c r="C760" s="159" t="s">
        <v>19</v>
      </c>
      <c r="D760" s="160">
        <v>0</v>
      </c>
      <c r="E760" s="160">
        <v>0</v>
      </c>
      <c r="F760" s="178">
        <v>0</v>
      </c>
      <c r="G760" s="178">
        <v>0</v>
      </c>
      <c r="H760" s="178">
        <v>0</v>
      </c>
      <c r="I760" s="178">
        <v>0</v>
      </c>
      <c r="J760" s="178">
        <v>0</v>
      </c>
      <c r="K760" s="178">
        <v>0</v>
      </c>
    </row>
    <row r="761" spans="1:11" ht="30" customHeight="1" x14ac:dyDescent="0.25">
      <c r="A761" s="244"/>
      <c r="B761" s="245"/>
      <c r="C761" s="173" t="s">
        <v>197</v>
      </c>
      <c r="D761" s="160">
        <v>0</v>
      </c>
      <c r="E761" s="160">
        <v>0</v>
      </c>
      <c r="F761" s="178">
        <v>0</v>
      </c>
      <c r="G761" s="178">
        <v>0</v>
      </c>
      <c r="H761" s="178">
        <v>0</v>
      </c>
      <c r="I761" s="178">
        <v>0</v>
      </c>
      <c r="J761" s="178">
        <v>0</v>
      </c>
      <c r="K761" s="156">
        <v>0</v>
      </c>
    </row>
    <row r="762" spans="1:11" ht="30" customHeight="1" x14ac:dyDescent="0.25">
      <c r="A762" s="244"/>
      <c r="B762" s="245"/>
      <c r="C762" s="159" t="s">
        <v>34</v>
      </c>
      <c r="D762" s="160">
        <v>0</v>
      </c>
      <c r="E762" s="160">
        <v>0</v>
      </c>
      <c r="F762" s="160">
        <v>0</v>
      </c>
      <c r="G762" s="160">
        <v>0</v>
      </c>
      <c r="H762" s="160">
        <v>0</v>
      </c>
      <c r="I762" s="160">
        <v>0</v>
      </c>
      <c r="J762" s="160">
        <v>0</v>
      </c>
      <c r="K762" s="160">
        <v>0</v>
      </c>
    </row>
    <row r="763" spans="1:11" ht="30" customHeight="1" x14ac:dyDescent="0.25">
      <c r="A763" s="244"/>
      <c r="B763" s="245"/>
      <c r="C763" s="173" t="s">
        <v>198</v>
      </c>
      <c r="D763" s="160">
        <v>0</v>
      </c>
      <c r="E763" s="160">
        <v>0</v>
      </c>
      <c r="F763" s="160">
        <v>0</v>
      </c>
      <c r="G763" s="160">
        <v>0</v>
      </c>
      <c r="H763" s="160">
        <v>0</v>
      </c>
      <c r="I763" s="160">
        <v>0</v>
      </c>
      <c r="J763" s="160">
        <v>0</v>
      </c>
      <c r="K763" s="160">
        <v>0</v>
      </c>
    </row>
    <row r="764" spans="1:11" ht="30" customHeight="1" x14ac:dyDescent="0.25">
      <c r="A764" s="244"/>
      <c r="B764" s="245"/>
      <c r="C764" s="159" t="s">
        <v>21</v>
      </c>
      <c r="D764" s="160">
        <f>D849</f>
        <v>10724.4</v>
      </c>
      <c r="E764" s="160">
        <f t="shared" ref="E764:H764" si="96">E849</f>
        <v>0</v>
      </c>
      <c r="F764" s="160">
        <f t="shared" si="96"/>
        <v>0</v>
      </c>
      <c r="G764" s="160">
        <f t="shared" si="96"/>
        <v>10699.4</v>
      </c>
      <c r="H764" s="160">
        <f t="shared" si="96"/>
        <v>10699.4</v>
      </c>
      <c r="I764" s="160">
        <f>G764/D764*100</f>
        <v>99.766886725597701</v>
      </c>
      <c r="J764" s="160">
        <v>0</v>
      </c>
      <c r="K764" s="160">
        <v>0</v>
      </c>
    </row>
    <row r="765" spans="1:11" ht="30" customHeight="1" x14ac:dyDescent="0.25">
      <c r="A765" s="244"/>
      <c r="B765" s="246"/>
      <c r="C765" s="159" t="s">
        <v>22</v>
      </c>
      <c r="D765" s="160">
        <v>0</v>
      </c>
      <c r="E765" s="160">
        <v>0</v>
      </c>
      <c r="F765" s="160">
        <v>0</v>
      </c>
      <c r="G765" s="160">
        <v>0</v>
      </c>
      <c r="H765" s="160">
        <v>0</v>
      </c>
      <c r="I765" s="160">
        <v>0</v>
      </c>
      <c r="J765" s="160">
        <v>0</v>
      </c>
      <c r="K765" s="178">
        <v>0</v>
      </c>
    </row>
    <row r="766" spans="1:11" ht="30" customHeight="1" x14ac:dyDescent="0.25">
      <c r="A766" s="244"/>
      <c r="B766" s="242" t="s">
        <v>204</v>
      </c>
      <c r="C766" s="159" t="s">
        <v>196</v>
      </c>
      <c r="D766" s="160">
        <f>D767+D769+D771+D772</f>
        <v>0</v>
      </c>
      <c r="E766" s="160">
        <f>E767+E769+E771+E772</f>
        <v>0</v>
      </c>
      <c r="F766" s="160">
        <f>F767+F769+F771+F772</f>
        <v>0</v>
      </c>
      <c r="G766" s="160">
        <f>G767+G769+G771+G772</f>
        <v>0</v>
      </c>
      <c r="H766" s="160">
        <f>H767+H769+H771+H772</f>
        <v>0</v>
      </c>
      <c r="I766" s="156">
        <v>0</v>
      </c>
      <c r="J766" s="156">
        <v>0</v>
      </c>
      <c r="K766" s="156">
        <v>0</v>
      </c>
    </row>
    <row r="767" spans="1:11" ht="30" customHeight="1" x14ac:dyDescent="0.25">
      <c r="A767" s="244"/>
      <c r="B767" s="245"/>
      <c r="C767" s="159" t="s">
        <v>19</v>
      </c>
      <c r="D767" s="160">
        <v>0</v>
      </c>
      <c r="E767" s="160">
        <v>0</v>
      </c>
      <c r="F767" s="178">
        <v>0</v>
      </c>
      <c r="G767" s="178">
        <v>0</v>
      </c>
      <c r="H767" s="178">
        <v>0</v>
      </c>
      <c r="I767" s="178">
        <v>0</v>
      </c>
      <c r="J767" s="178">
        <v>0</v>
      </c>
      <c r="K767" s="178">
        <v>0</v>
      </c>
    </row>
    <row r="768" spans="1:11" ht="30" customHeight="1" x14ac:dyDescent="0.25">
      <c r="A768" s="244"/>
      <c r="B768" s="245"/>
      <c r="C768" s="173" t="s">
        <v>197</v>
      </c>
      <c r="D768" s="160">
        <v>0</v>
      </c>
      <c r="E768" s="160">
        <v>0</v>
      </c>
      <c r="F768" s="178">
        <v>0</v>
      </c>
      <c r="G768" s="178">
        <v>0</v>
      </c>
      <c r="H768" s="178">
        <v>0</v>
      </c>
      <c r="I768" s="178">
        <v>0</v>
      </c>
      <c r="J768" s="178">
        <v>0</v>
      </c>
      <c r="K768" s="156">
        <v>0</v>
      </c>
    </row>
    <row r="769" spans="1:11" ht="30" customHeight="1" x14ac:dyDescent="0.25">
      <c r="A769" s="244"/>
      <c r="B769" s="245"/>
      <c r="C769" s="159" t="s">
        <v>34</v>
      </c>
      <c r="D769" s="160">
        <v>0</v>
      </c>
      <c r="E769" s="160">
        <v>0</v>
      </c>
      <c r="F769" s="160">
        <v>0</v>
      </c>
      <c r="G769" s="160">
        <v>0</v>
      </c>
      <c r="H769" s="160">
        <v>0</v>
      </c>
      <c r="I769" s="160">
        <v>0</v>
      </c>
      <c r="J769" s="160">
        <v>0</v>
      </c>
      <c r="K769" s="160">
        <v>0</v>
      </c>
    </row>
    <row r="770" spans="1:11" ht="30" customHeight="1" x14ac:dyDescent="0.25">
      <c r="A770" s="244"/>
      <c r="B770" s="245"/>
      <c r="C770" s="173" t="s">
        <v>198</v>
      </c>
      <c r="D770" s="160">
        <v>0</v>
      </c>
      <c r="E770" s="160">
        <v>0</v>
      </c>
      <c r="F770" s="160">
        <v>0</v>
      </c>
      <c r="G770" s="160">
        <v>0</v>
      </c>
      <c r="H770" s="160">
        <v>0</v>
      </c>
      <c r="I770" s="160">
        <v>0</v>
      </c>
      <c r="J770" s="160">
        <v>0</v>
      </c>
      <c r="K770" s="160">
        <v>0</v>
      </c>
    </row>
    <row r="771" spans="1:11" ht="30" customHeight="1" x14ac:dyDescent="0.25">
      <c r="A771" s="244"/>
      <c r="B771" s="245"/>
      <c r="C771" s="159" t="s">
        <v>21</v>
      </c>
      <c r="D771" s="160">
        <v>0</v>
      </c>
      <c r="E771" s="160">
        <v>0</v>
      </c>
      <c r="F771" s="160">
        <v>0</v>
      </c>
      <c r="G771" s="160">
        <v>0</v>
      </c>
      <c r="H771" s="160">
        <v>0</v>
      </c>
      <c r="I771" s="160">
        <v>0</v>
      </c>
      <c r="J771" s="160">
        <v>0</v>
      </c>
      <c r="K771" s="160">
        <v>0</v>
      </c>
    </row>
    <row r="772" spans="1:11" ht="30" customHeight="1" x14ac:dyDescent="0.25">
      <c r="A772" s="247"/>
      <c r="B772" s="246"/>
      <c r="C772" s="159" t="s">
        <v>22</v>
      </c>
      <c r="D772" s="160">
        <f>D807</f>
        <v>0</v>
      </c>
      <c r="E772" s="160">
        <f t="shared" ref="E772:H772" si="97">E807</f>
        <v>0</v>
      </c>
      <c r="F772" s="160">
        <f t="shared" si="97"/>
        <v>0</v>
      </c>
      <c r="G772" s="160">
        <f t="shared" si="97"/>
        <v>0</v>
      </c>
      <c r="H772" s="160">
        <f t="shared" si="97"/>
        <v>0</v>
      </c>
      <c r="I772" s="160">
        <v>0</v>
      </c>
      <c r="J772" s="160">
        <v>0</v>
      </c>
      <c r="K772" s="178">
        <v>0</v>
      </c>
    </row>
    <row r="773" spans="1:11" ht="30" customHeight="1" x14ac:dyDescent="0.25">
      <c r="A773" s="248" t="s">
        <v>305</v>
      </c>
      <c r="B773" s="242" t="s">
        <v>202</v>
      </c>
      <c r="C773" s="159" t="s">
        <v>196</v>
      </c>
      <c r="D773" s="160">
        <f>D774+D776+D778+D779</f>
        <v>4500</v>
      </c>
      <c r="E773" s="160">
        <f>E774+E776+E778+E779</f>
        <v>4500</v>
      </c>
      <c r="F773" s="160">
        <f>F774+F776+F778+F779</f>
        <v>4500</v>
      </c>
      <c r="G773" s="160">
        <f>G774+G776+G778+G779</f>
        <v>2296.8000000000002</v>
      </c>
      <c r="H773" s="160">
        <f>H774+H776+H778+H779</f>
        <v>2296.8000000000002</v>
      </c>
      <c r="I773" s="156">
        <v>0</v>
      </c>
      <c r="J773" s="156">
        <f>G773/E773*100</f>
        <v>51.040000000000006</v>
      </c>
      <c r="K773" s="156">
        <v>0</v>
      </c>
    </row>
    <row r="774" spans="1:11" ht="30" customHeight="1" x14ac:dyDescent="0.25">
      <c r="A774" s="249"/>
      <c r="B774" s="245"/>
      <c r="C774" s="159" t="s">
        <v>19</v>
      </c>
      <c r="D774" s="160">
        <f>D781</f>
        <v>4500</v>
      </c>
      <c r="E774" s="160">
        <f t="shared" ref="E774:J774" si="98">E781</f>
        <v>4500</v>
      </c>
      <c r="F774" s="160">
        <f t="shared" si="98"/>
        <v>4500</v>
      </c>
      <c r="G774" s="160">
        <f t="shared" si="98"/>
        <v>2296.8000000000002</v>
      </c>
      <c r="H774" s="160">
        <f t="shared" si="98"/>
        <v>2296.8000000000002</v>
      </c>
      <c r="I774" s="160">
        <v>0</v>
      </c>
      <c r="J774" s="160">
        <f t="shared" si="98"/>
        <v>51.040000000000006</v>
      </c>
      <c r="K774" s="160">
        <v>0</v>
      </c>
    </row>
    <row r="775" spans="1:11" ht="30" customHeight="1" x14ac:dyDescent="0.25">
      <c r="A775" s="249"/>
      <c r="B775" s="245"/>
      <c r="C775" s="173" t="s">
        <v>197</v>
      </c>
      <c r="D775" s="160">
        <v>0</v>
      </c>
      <c r="E775" s="160">
        <v>0</v>
      </c>
      <c r="F775" s="178">
        <v>0</v>
      </c>
      <c r="G775" s="178">
        <v>0</v>
      </c>
      <c r="H775" s="178">
        <v>0</v>
      </c>
      <c r="I775" s="178">
        <v>0</v>
      </c>
      <c r="J775" s="178">
        <v>0</v>
      </c>
      <c r="K775" s="178">
        <v>0</v>
      </c>
    </row>
    <row r="776" spans="1:11" ht="30" customHeight="1" x14ac:dyDescent="0.25">
      <c r="A776" s="249"/>
      <c r="B776" s="245"/>
      <c r="C776" s="159" t="s">
        <v>34</v>
      </c>
      <c r="D776" s="160">
        <v>0</v>
      </c>
      <c r="E776" s="160">
        <v>0</v>
      </c>
      <c r="F776" s="178">
        <v>0</v>
      </c>
      <c r="G776" s="178">
        <v>0</v>
      </c>
      <c r="H776" s="178">
        <v>0</v>
      </c>
      <c r="I776" s="178">
        <v>0</v>
      </c>
      <c r="J776" s="178">
        <v>0</v>
      </c>
      <c r="K776" s="178">
        <v>0</v>
      </c>
    </row>
    <row r="777" spans="1:11" ht="30" customHeight="1" x14ac:dyDescent="0.25">
      <c r="A777" s="249"/>
      <c r="B777" s="245"/>
      <c r="C777" s="173" t="s">
        <v>198</v>
      </c>
      <c r="D777" s="160">
        <v>0</v>
      </c>
      <c r="E777" s="160">
        <v>0</v>
      </c>
      <c r="F777" s="160">
        <v>0</v>
      </c>
      <c r="G777" s="160">
        <v>0</v>
      </c>
      <c r="H777" s="160">
        <v>0</v>
      </c>
      <c r="I777" s="160">
        <v>0</v>
      </c>
      <c r="J777" s="160">
        <v>0</v>
      </c>
      <c r="K777" s="160">
        <v>0</v>
      </c>
    </row>
    <row r="778" spans="1:11" ht="30" customHeight="1" x14ac:dyDescent="0.25">
      <c r="A778" s="249"/>
      <c r="B778" s="245"/>
      <c r="C778" s="159" t="s">
        <v>21</v>
      </c>
      <c r="D778" s="160">
        <v>0</v>
      </c>
      <c r="E778" s="160">
        <v>0</v>
      </c>
      <c r="F778" s="178">
        <v>0</v>
      </c>
      <c r="G778" s="178">
        <v>0</v>
      </c>
      <c r="H778" s="178">
        <v>0</v>
      </c>
      <c r="I778" s="178">
        <v>0</v>
      </c>
      <c r="J778" s="178">
        <v>0</v>
      </c>
      <c r="K778" s="178">
        <v>0</v>
      </c>
    </row>
    <row r="779" spans="1:11" ht="30" customHeight="1" x14ac:dyDescent="0.25">
      <c r="A779" s="250"/>
      <c r="B779" s="246"/>
      <c r="C779" s="159" t="s">
        <v>22</v>
      </c>
      <c r="D779" s="160">
        <v>0</v>
      </c>
      <c r="E779" s="160">
        <v>0</v>
      </c>
      <c r="F779" s="178">
        <v>0</v>
      </c>
      <c r="G779" s="178">
        <v>0</v>
      </c>
      <c r="H779" s="178">
        <v>0</v>
      </c>
      <c r="I779" s="178">
        <v>0</v>
      </c>
      <c r="J779" s="178">
        <v>0</v>
      </c>
      <c r="K779" s="178">
        <v>0</v>
      </c>
    </row>
    <row r="780" spans="1:11" ht="30" customHeight="1" x14ac:dyDescent="0.25">
      <c r="A780" s="248" t="s">
        <v>306</v>
      </c>
      <c r="B780" s="242" t="s">
        <v>202</v>
      </c>
      <c r="C780" s="159" t="s">
        <v>196</v>
      </c>
      <c r="D780" s="160">
        <f>D781+D783+D785+D786</f>
        <v>4500</v>
      </c>
      <c r="E780" s="160">
        <f>E781+E783+E785+E786</f>
        <v>4500</v>
      </c>
      <c r="F780" s="160">
        <f>F781+F783+F785+F786</f>
        <v>4500</v>
      </c>
      <c r="G780" s="160">
        <f>G781+G783+G785+G786</f>
        <v>2296.8000000000002</v>
      </c>
      <c r="H780" s="160">
        <f>H781+H783+H785+H786</f>
        <v>2296.8000000000002</v>
      </c>
      <c r="I780" s="156">
        <v>0</v>
      </c>
      <c r="J780" s="156">
        <f>G780/E780*100</f>
        <v>51.040000000000006</v>
      </c>
      <c r="K780" s="156">
        <v>0</v>
      </c>
    </row>
    <row r="781" spans="1:11" ht="30" customHeight="1" x14ac:dyDescent="0.25">
      <c r="A781" s="249"/>
      <c r="B781" s="245"/>
      <c r="C781" s="159" t="s">
        <v>19</v>
      </c>
      <c r="D781" s="160">
        <v>4500</v>
      </c>
      <c r="E781" s="160">
        <v>4500</v>
      </c>
      <c r="F781" s="160">
        <v>4500</v>
      </c>
      <c r="G781" s="160">
        <v>2296.8000000000002</v>
      </c>
      <c r="H781" s="160">
        <v>2296.8000000000002</v>
      </c>
      <c r="I781" s="178">
        <v>0</v>
      </c>
      <c r="J781" s="178">
        <f>G781/E781*100</f>
        <v>51.040000000000006</v>
      </c>
      <c r="K781" s="178">
        <v>0</v>
      </c>
    </row>
    <row r="782" spans="1:11" ht="30" customHeight="1" x14ac:dyDescent="0.25">
      <c r="A782" s="249"/>
      <c r="B782" s="245"/>
      <c r="C782" s="173" t="s">
        <v>197</v>
      </c>
      <c r="D782" s="160">
        <v>0</v>
      </c>
      <c r="E782" s="160">
        <v>0</v>
      </c>
      <c r="F782" s="178">
        <v>0</v>
      </c>
      <c r="G782" s="178">
        <v>0</v>
      </c>
      <c r="H782" s="178">
        <v>0</v>
      </c>
      <c r="I782" s="178">
        <v>0</v>
      </c>
      <c r="J782" s="178">
        <v>0</v>
      </c>
      <c r="K782" s="178">
        <v>0</v>
      </c>
    </row>
    <row r="783" spans="1:11" ht="30" customHeight="1" x14ac:dyDescent="0.25">
      <c r="A783" s="249"/>
      <c r="B783" s="245"/>
      <c r="C783" s="159" t="s">
        <v>34</v>
      </c>
      <c r="D783" s="160">
        <v>0</v>
      </c>
      <c r="E783" s="160">
        <v>0</v>
      </c>
      <c r="F783" s="178">
        <v>0</v>
      </c>
      <c r="G783" s="178">
        <v>0</v>
      </c>
      <c r="H783" s="178">
        <v>0</v>
      </c>
      <c r="I783" s="178">
        <v>0</v>
      </c>
      <c r="J783" s="178">
        <v>0</v>
      </c>
      <c r="K783" s="178">
        <v>0</v>
      </c>
    </row>
    <row r="784" spans="1:11" ht="30" customHeight="1" x14ac:dyDescent="0.25">
      <c r="A784" s="249"/>
      <c r="B784" s="245"/>
      <c r="C784" s="173" t="s">
        <v>198</v>
      </c>
      <c r="D784" s="160">
        <v>0</v>
      </c>
      <c r="E784" s="160">
        <v>0</v>
      </c>
      <c r="F784" s="160">
        <v>0</v>
      </c>
      <c r="G784" s="160">
        <v>0</v>
      </c>
      <c r="H784" s="160">
        <v>0</v>
      </c>
      <c r="I784" s="160">
        <v>0</v>
      </c>
      <c r="J784" s="160">
        <v>0</v>
      </c>
      <c r="K784" s="160">
        <v>0</v>
      </c>
    </row>
    <row r="785" spans="1:11" ht="30" customHeight="1" x14ac:dyDescent="0.25">
      <c r="A785" s="249"/>
      <c r="B785" s="245"/>
      <c r="C785" s="159" t="s">
        <v>21</v>
      </c>
      <c r="D785" s="160">
        <v>0</v>
      </c>
      <c r="E785" s="160">
        <v>0</v>
      </c>
      <c r="F785" s="178">
        <v>0</v>
      </c>
      <c r="G785" s="178">
        <v>0</v>
      </c>
      <c r="H785" s="178">
        <v>0</v>
      </c>
      <c r="I785" s="178">
        <v>0</v>
      </c>
      <c r="J785" s="178">
        <v>0</v>
      </c>
      <c r="K785" s="178">
        <v>0</v>
      </c>
    </row>
    <row r="786" spans="1:11" ht="30" customHeight="1" x14ac:dyDescent="0.25">
      <c r="A786" s="250"/>
      <c r="B786" s="246"/>
      <c r="C786" s="159" t="s">
        <v>22</v>
      </c>
      <c r="D786" s="160">
        <v>0</v>
      </c>
      <c r="E786" s="160">
        <v>0</v>
      </c>
      <c r="F786" s="178">
        <v>0</v>
      </c>
      <c r="G786" s="178">
        <v>0</v>
      </c>
      <c r="H786" s="178">
        <v>0</v>
      </c>
      <c r="I786" s="178">
        <v>0</v>
      </c>
      <c r="J786" s="178">
        <v>0</v>
      </c>
      <c r="K786" s="178">
        <v>0</v>
      </c>
    </row>
    <row r="787" spans="1:11" ht="30" customHeight="1" x14ac:dyDescent="0.25">
      <c r="A787" s="251" t="s">
        <v>307</v>
      </c>
      <c r="B787" s="242" t="s">
        <v>308</v>
      </c>
      <c r="C787" s="159" t="s">
        <v>196</v>
      </c>
      <c r="D787" s="160">
        <f>D788+D790+D792+D793</f>
        <v>121276.3</v>
      </c>
      <c r="E787" s="160">
        <f>E788+E790+E792+E793</f>
        <v>121276.3</v>
      </c>
      <c r="F787" s="160">
        <f>F788+F790+F792+F793</f>
        <v>121276.3</v>
      </c>
      <c r="G787" s="160">
        <f>G788+G790+G792+G793</f>
        <v>121224.98</v>
      </c>
      <c r="H787" s="160">
        <f>H788+H790+H792+H793</f>
        <v>121224.98</v>
      </c>
      <c r="I787" s="156">
        <f>G787/D787*100</f>
        <v>99.95768340557882</v>
      </c>
      <c r="J787" s="156">
        <f>G787/E787*100</f>
        <v>99.95768340557882</v>
      </c>
      <c r="K787" s="156">
        <f>G787/F787*100</f>
        <v>99.95768340557882</v>
      </c>
    </row>
    <row r="788" spans="1:11" ht="30" customHeight="1" x14ac:dyDescent="0.25">
      <c r="A788" s="252"/>
      <c r="B788" s="245"/>
      <c r="C788" s="159" t="s">
        <v>19</v>
      </c>
      <c r="D788" s="160">
        <f>D795</f>
        <v>121276.3</v>
      </c>
      <c r="E788" s="160">
        <f t="shared" ref="E788:K788" si="99">E795</f>
        <v>121276.3</v>
      </c>
      <c r="F788" s="160">
        <f t="shared" si="99"/>
        <v>121276.3</v>
      </c>
      <c r="G788" s="160">
        <f t="shared" si="99"/>
        <v>121224.98</v>
      </c>
      <c r="H788" s="160">
        <f t="shared" si="99"/>
        <v>121224.98</v>
      </c>
      <c r="I788" s="160">
        <f t="shared" si="99"/>
        <v>99.95768340557882</v>
      </c>
      <c r="J788" s="160">
        <f t="shared" si="99"/>
        <v>99.95768340557882</v>
      </c>
      <c r="K788" s="160">
        <f t="shared" si="99"/>
        <v>99.95768340557882</v>
      </c>
    </row>
    <row r="789" spans="1:11" ht="30" customHeight="1" x14ac:dyDescent="0.25">
      <c r="A789" s="252"/>
      <c r="B789" s="245"/>
      <c r="C789" s="173" t="s">
        <v>197</v>
      </c>
      <c r="D789" s="160">
        <v>0</v>
      </c>
      <c r="E789" s="160">
        <v>0</v>
      </c>
      <c r="F789" s="178">
        <v>0</v>
      </c>
      <c r="G789" s="178">
        <v>0</v>
      </c>
      <c r="H789" s="178">
        <v>0</v>
      </c>
      <c r="I789" s="178">
        <v>0</v>
      </c>
      <c r="J789" s="178">
        <v>0</v>
      </c>
      <c r="K789" s="178">
        <v>0</v>
      </c>
    </row>
    <row r="790" spans="1:11" ht="30" customHeight="1" x14ac:dyDescent="0.25">
      <c r="A790" s="252"/>
      <c r="B790" s="245"/>
      <c r="C790" s="159" t="s">
        <v>34</v>
      </c>
      <c r="D790" s="160">
        <v>0</v>
      </c>
      <c r="E790" s="160">
        <v>0</v>
      </c>
      <c r="F790" s="178">
        <v>0</v>
      </c>
      <c r="G790" s="178">
        <v>0</v>
      </c>
      <c r="H790" s="178">
        <v>0</v>
      </c>
      <c r="I790" s="178">
        <v>0</v>
      </c>
      <c r="J790" s="178">
        <v>0</v>
      </c>
      <c r="K790" s="178">
        <v>0</v>
      </c>
    </row>
    <row r="791" spans="1:11" ht="30" customHeight="1" x14ac:dyDescent="0.25">
      <c r="A791" s="252"/>
      <c r="B791" s="245"/>
      <c r="C791" s="173" t="s">
        <v>198</v>
      </c>
      <c r="D791" s="160">
        <v>0</v>
      </c>
      <c r="E791" s="160">
        <v>0</v>
      </c>
      <c r="F791" s="160">
        <v>0</v>
      </c>
      <c r="G791" s="160">
        <v>0</v>
      </c>
      <c r="H791" s="160">
        <v>0</v>
      </c>
      <c r="I791" s="160">
        <v>0</v>
      </c>
      <c r="J791" s="160">
        <v>0</v>
      </c>
      <c r="K791" s="160">
        <v>0</v>
      </c>
    </row>
    <row r="792" spans="1:11" ht="30" customHeight="1" x14ac:dyDescent="0.25">
      <c r="A792" s="252"/>
      <c r="B792" s="245"/>
      <c r="C792" s="159" t="s">
        <v>21</v>
      </c>
      <c r="D792" s="160">
        <v>0</v>
      </c>
      <c r="E792" s="160">
        <v>0</v>
      </c>
      <c r="F792" s="178">
        <v>0</v>
      </c>
      <c r="G792" s="178">
        <v>0</v>
      </c>
      <c r="H792" s="178">
        <v>0</v>
      </c>
      <c r="I792" s="178">
        <v>0</v>
      </c>
      <c r="J792" s="178">
        <v>0</v>
      </c>
      <c r="K792" s="178">
        <v>0</v>
      </c>
    </row>
    <row r="793" spans="1:11" ht="30" customHeight="1" x14ac:dyDescent="0.25">
      <c r="A793" s="253"/>
      <c r="B793" s="246"/>
      <c r="C793" s="159" t="s">
        <v>22</v>
      </c>
      <c r="D793" s="160">
        <v>0</v>
      </c>
      <c r="E793" s="160">
        <v>0</v>
      </c>
      <c r="F793" s="178">
        <v>0</v>
      </c>
      <c r="G793" s="178">
        <v>0</v>
      </c>
      <c r="H793" s="178">
        <v>0</v>
      </c>
      <c r="I793" s="178">
        <v>0</v>
      </c>
      <c r="J793" s="178">
        <v>0</v>
      </c>
      <c r="K793" s="178">
        <v>0</v>
      </c>
    </row>
    <row r="794" spans="1:11" ht="30" customHeight="1" x14ac:dyDescent="0.25">
      <c r="A794" s="242" t="s">
        <v>309</v>
      </c>
      <c r="B794" s="242" t="s">
        <v>308</v>
      </c>
      <c r="C794" s="159" t="s">
        <v>196</v>
      </c>
      <c r="D794" s="160">
        <f>D795+D797+D799+D800</f>
        <v>121276.3</v>
      </c>
      <c r="E794" s="160">
        <f>E795+E797+E799+E800</f>
        <v>121276.3</v>
      </c>
      <c r="F794" s="160">
        <f>F795+F797+F799+F800</f>
        <v>121276.3</v>
      </c>
      <c r="G794" s="160">
        <f>G795+G797+G799+G800</f>
        <v>121224.98</v>
      </c>
      <c r="H794" s="160">
        <f>H795+H797+H799+H800</f>
        <v>121224.98</v>
      </c>
      <c r="I794" s="156">
        <f>G794/D794*100</f>
        <v>99.95768340557882</v>
      </c>
      <c r="J794" s="156">
        <f>G794/E794*100</f>
        <v>99.95768340557882</v>
      </c>
      <c r="K794" s="156">
        <f>G794/F794*100</f>
        <v>99.95768340557882</v>
      </c>
    </row>
    <row r="795" spans="1:11" ht="30" customHeight="1" x14ac:dyDescent="0.25">
      <c r="A795" s="245"/>
      <c r="B795" s="245"/>
      <c r="C795" s="159" t="s">
        <v>19</v>
      </c>
      <c r="D795" s="160">
        <v>121276.3</v>
      </c>
      <c r="E795" s="160">
        <v>121276.3</v>
      </c>
      <c r="F795" s="160">
        <v>121276.3</v>
      </c>
      <c r="G795" s="160">
        <v>121224.98</v>
      </c>
      <c r="H795" s="160">
        <v>121224.98</v>
      </c>
      <c r="I795" s="178">
        <f>G795/D795*100</f>
        <v>99.95768340557882</v>
      </c>
      <c r="J795" s="178">
        <f>G795/E795*100</f>
        <v>99.95768340557882</v>
      </c>
      <c r="K795" s="178">
        <f>G795/F795*100</f>
        <v>99.95768340557882</v>
      </c>
    </row>
    <row r="796" spans="1:11" ht="30" customHeight="1" x14ac:dyDescent="0.25">
      <c r="A796" s="245"/>
      <c r="B796" s="245"/>
      <c r="C796" s="173" t="s">
        <v>197</v>
      </c>
      <c r="D796" s="160">
        <v>0</v>
      </c>
      <c r="E796" s="160">
        <v>0</v>
      </c>
      <c r="F796" s="178">
        <v>0</v>
      </c>
      <c r="G796" s="178">
        <v>0</v>
      </c>
      <c r="H796" s="178">
        <v>0</v>
      </c>
      <c r="I796" s="178">
        <v>0</v>
      </c>
      <c r="J796" s="178">
        <v>0</v>
      </c>
      <c r="K796" s="178">
        <v>0</v>
      </c>
    </row>
    <row r="797" spans="1:11" ht="30" customHeight="1" x14ac:dyDescent="0.25">
      <c r="A797" s="245"/>
      <c r="B797" s="245"/>
      <c r="C797" s="159" t="s">
        <v>34</v>
      </c>
      <c r="D797" s="160">
        <v>0</v>
      </c>
      <c r="E797" s="160">
        <v>0</v>
      </c>
      <c r="F797" s="178">
        <v>0</v>
      </c>
      <c r="G797" s="178">
        <v>0</v>
      </c>
      <c r="H797" s="178">
        <v>0</v>
      </c>
      <c r="I797" s="178">
        <v>0</v>
      </c>
      <c r="J797" s="178">
        <v>0</v>
      </c>
      <c r="K797" s="178">
        <v>0</v>
      </c>
    </row>
    <row r="798" spans="1:11" ht="30" customHeight="1" x14ac:dyDescent="0.25">
      <c r="A798" s="245"/>
      <c r="B798" s="245"/>
      <c r="C798" s="173" t="s">
        <v>198</v>
      </c>
      <c r="D798" s="160">
        <v>0</v>
      </c>
      <c r="E798" s="160">
        <v>0</v>
      </c>
      <c r="F798" s="160">
        <v>0</v>
      </c>
      <c r="G798" s="160">
        <v>0</v>
      </c>
      <c r="H798" s="160">
        <v>0</v>
      </c>
      <c r="I798" s="160">
        <v>0</v>
      </c>
      <c r="J798" s="160">
        <v>0</v>
      </c>
      <c r="K798" s="160">
        <v>0</v>
      </c>
    </row>
    <row r="799" spans="1:11" ht="30" customHeight="1" x14ac:dyDescent="0.25">
      <c r="A799" s="245"/>
      <c r="B799" s="245"/>
      <c r="C799" s="159" t="s">
        <v>21</v>
      </c>
      <c r="D799" s="160">
        <v>0</v>
      </c>
      <c r="E799" s="160">
        <v>0</v>
      </c>
      <c r="F799" s="178">
        <v>0</v>
      </c>
      <c r="G799" s="178">
        <v>0</v>
      </c>
      <c r="H799" s="178">
        <v>0</v>
      </c>
      <c r="I799" s="178">
        <v>0</v>
      </c>
      <c r="J799" s="178">
        <v>0</v>
      </c>
      <c r="K799" s="178">
        <v>0</v>
      </c>
    </row>
    <row r="800" spans="1:11" ht="30" customHeight="1" x14ac:dyDescent="0.25">
      <c r="A800" s="246"/>
      <c r="B800" s="246"/>
      <c r="C800" s="159" t="s">
        <v>22</v>
      </c>
      <c r="D800" s="160">
        <v>0</v>
      </c>
      <c r="E800" s="160">
        <v>0</v>
      </c>
      <c r="F800" s="178">
        <v>0</v>
      </c>
      <c r="G800" s="178">
        <v>0</v>
      </c>
      <c r="H800" s="178">
        <v>0</v>
      </c>
      <c r="I800" s="178">
        <v>0</v>
      </c>
      <c r="J800" s="178">
        <v>0</v>
      </c>
      <c r="K800" s="178">
        <v>0</v>
      </c>
    </row>
    <row r="801" spans="1:11" ht="30" customHeight="1" x14ac:dyDescent="0.25">
      <c r="A801" s="254" t="s">
        <v>310</v>
      </c>
      <c r="B801" s="255" t="s">
        <v>311</v>
      </c>
      <c r="C801" s="159" t="s">
        <v>196</v>
      </c>
      <c r="D801" s="160">
        <f>D802+D804+D806+D807</f>
        <v>0</v>
      </c>
      <c r="E801" s="160">
        <f>E802+E804+E806+E807</f>
        <v>0</v>
      </c>
      <c r="F801" s="160">
        <f>F802+F804+F806+F807</f>
        <v>0</v>
      </c>
      <c r="G801" s="160">
        <f>G802+G804+G806+G807</f>
        <v>0</v>
      </c>
      <c r="H801" s="160">
        <f>H802+H804+H806+H807</f>
        <v>0</v>
      </c>
      <c r="I801" s="156">
        <v>0</v>
      </c>
      <c r="J801" s="156">
        <v>0</v>
      </c>
      <c r="K801" s="156">
        <v>0</v>
      </c>
    </row>
    <row r="802" spans="1:11" s="132" customFormat="1" ht="30" customHeight="1" x14ac:dyDescent="0.25">
      <c r="A802" s="146"/>
      <c r="B802" s="255"/>
      <c r="C802" s="159" t="s">
        <v>19</v>
      </c>
      <c r="D802" s="160">
        <v>0</v>
      </c>
      <c r="E802" s="160">
        <v>0</v>
      </c>
      <c r="F802" s="160">
        <v>0</v>
      </c>
      <c r="G802" s="160">
        <v>0</v>
      </c>
      <c r="H802" s="160">
        <v>0</v>
      </c>
      <c r="I802" s="178">
        <v>0</v>
      </c>
      <c r="J802" s="178">
        <v>0</v>
      </c>
      <c r="K802" s="178">
        <v>0</v>
      </c>
    </row>
    <row r="803" spans="1:11" s="132" customFormat="1" ht="30" customHeight="1" x14ac:dyDescent="0.25">
      <c r="A803" s="146"/>
      <c r="B803" s="255"/>
      <c r="C803" s="161" t="s">
        <v>197</v>
      </c>
      <c r="D803" s="160">
        <v>0</v>
      </c>
      <c r="E803" s="160">
        <v>0</v>
      </c>
      <c r="F803" s="178">
        <v>0</v>
      </c>
      <c r="G803" s="178">
        <v>0</v>
      </c>
      <c r="H803" s="178">
        <v>0</v>
      </c>
      <c r="I803" s="178">
        <v>0</v>
      </c>
      <c r="J803" s="178">
        <v>0</v>
      </c>
      <c r="K803" s="178">
        <v>0</v>
      </c>
    </row>
    <row r="804" spans="1:11" s="132" customFormat="1" ht="30" customHeight="1" x14ac:dyDescent="0.25">
      <c r="A804" s="146"/>
      <c r="B804" s="255"/>
      <c r="C804" s="159" t="s">
        <v>34</v>
      </c>
      <c r="D804" s="160">
        <v>0</v>
      </c>
      <c r="E804" s="160">
        <v>0</v>
      </c>
      <c r="F804" s="178">
        <v>0</v>
      </c>
      <c r="G804" s="178">
        <v>0</v>
      </c>
      <c r="H804" s="178">
        <v>0</v>
      </c>
      <c r="I804" s="178">
        <v>0</v>
      </c>
      <c r="J804" s="178">
        <v>0</v>
      </c>
      <c r="K804" s="178">
        <v>0</v>
      </c>
    </row>
    <row r="805" spans="1:11" s="132" customFormat="1" ht="30" customHeight="1" x14ac:dyDescent="0.25">
      <c r="A805" s="146"/>
      <c r="B805" s="255"/>
      <c r="C805" s="161" t="s">
        <v>198</v>
      </c>
      <c r="D805" s="160">
        <f>D804</f>
        <v>0</v>
      </c>
      <c r="E805" s="160">
        <f>E804</f>
        <v>0</v>
      </c>
      <c r="F805" s="160">
        <f>F804</f>
        <v>0</v>
      </c>
      <c r="G805" s="160">
        <f>G804</f>
        <v>0</v>
      </c>
      <c r="H805" s="160">
        <f>H804</f>
        <v>0</v>
      </c>
      <c r="I805" s="178">
        <v>0</v>
      </c>
      <c r="J805" s="178">
        <v>0</v>
      </c>
      <c r="K805" s="178">
        <v>0</v>
      </c>
    </row>
    <row r="806" spans="1:11" s="132" customFormat="1" ht="30" customHeight="1" x14ac:dyDescent="0.25">
      <c r="A806" s="146"/>
      <c r="B806" s="255"/>
      <c r="C806" s="159" t="s">
        <v>21</v>
      </c>
      <c r="D806" s="160">
        <v>0</v>
      </c>
      <c r="E806" s="160">
        <v>0</v>
      </c>
      <c r="F806" s="178">
        <v>0</v>
      </c>
      <c r="G806" s="178">
        <v>0</v>
      </c>
      <c r="H806" s="178">
        <v>0</v>
      </c>
      <c r="I806" s="178">
        <v>0</v>
      </c>
      <c r="J806" s="178">
        <v>0</v>
      </c>
      <c r="K806" s="178">
        <v>0</v>
      </c>
    </row>
    <row r="807" spans="1:11" s="132" customFormat="1" ht="30" customHeight="1" x14ac:dyDescent="0.25">
      <c r="A807" s="149"/>
      <c r="B807" s="255"/>
      <c r="C807" s="159" t="s">
        <v>22</v>
      </c>
      <c r="D807" s="160">
        <f>5000-5000</f>
        <v>0</v>
      </c>
      <c r="E807" s="160">
        <v>0</v>
      </c>
      <c r="F807" s="178">
        <v>0</v>
      </c>
      <c r="G807" s="178">
        <v>0</v>
      </c>
      <c r="H807" s="178">
        <v>0</v>
      </c>
      <c r="I807" s="178">
        <v>0</v>
      </c>
      <c r="J807" s="178">
        <v>0</v>
      </c>
      <c r="K807" s="178">
        <v>0</v>
      </c>
    </row>
    <row r="808" spans="1:11" ht="30" customHeight="1" x14ac:dyDescent="0.25">
      <c r="A808" s="254" t="s">
        <v>312</v>
      </c>
      <c r="B808" s="255" t="s">
        <v>311</v>
      </c>
      <c r="C808" s="159" t="s">
        <v>196</v>
      </c>
      <c r="D808" s="160">
        <f>D809+D811+D813+D814</f>
        <v>10</v>
      </c>
      <c r="E808" s="160">
        <f>E809+E811+E813+E814</f>
        <v>10</v>
      </c>
      <c r="F808" s="160">
        <f>F809+F811+F813+F814</f>
        <v>10</v>
      </c>
      <c r="G808" s="160">
        <f>G809+G811+G813+G814</f>
        <v>10</v>
      </c>
      <c r="H808" s="160">
        <f>H809+H811+H813+H814</f>
        <v>10</v>
      </c>
      <c r="I808" s="156">
        <f>G808/D808*100</f>
        <v>100</v>
      </c>
      <c r="J808" s="156">
        <f>G808/E808*100</f>
        <v>100</v>
      </c>
      <c r="K808" s="156">
        <f>G808/F808*100</f>
        <v>100</v>
      </c>
    </row>
    <row r="809" spans="1:11" s="132" customFormat="1" ht="30" customHeight="1" x14ac:dyDescent="0.25">
      <c r="A809" s="146"/>
      <c r="B809" s="255"/>
      <c r="C809" s="159" t="s">
        <v>19</v>
      </c>
      <c r="D809" s="160">
        <v>10</v>
      </c>
      <c r="E809" s="160">
        <v>10</v>
      </c>
      <c r="F809" s="160">
        <v>10</v>
      </c>
      <c r="G809" s="160">
        <v>10</v>
      </c>
      <c r="H809" s="160">
        <v>10</v>
      </c>
      <c r="I809" s="178">
        <f>G809/D809*100</f>
        <v>100</v>
      </c>
      <c r="J809" s="178">
        <f>G809/E809*100</f>
        <v>100</v>
      </c>
      <c r="K809" s="178">
        <f>G809/F809*100</f>
        <v>100</v>
      </c>
    </row>
    <row r="810" spans="1:11" s="132" customFormat="1" ht="30" customHeight="1" x14ac:dyDescent="0.25">
      <c r="A810" s="146"/>
      <c r="B810" s="255"/>
      <c r="C810" s="161" t="s">
        <v>197</v>
      </c>
      <c r="D810" s="160">
        <v>0</v>
      </c>
      <c r="E810" s="160">
        <v>0</v>
      </c>
      <c r="F810" s="178">
        <v>0</v>
      </c>
      <c r="G810" s="178">
        <v>0</v>
      </c>
      <c r="H810" s="178">
        <v>0</v>
      </c>
      <c r="I810" s="178">
        <v>0</v>
      </c>
      <c r="J810" s="178">
        <v>0</v>
      </c>
      <c r="K810" s="178">
        <v>0</v>
      </c>
    </row>
    <row r="811" spans="1:11" s="132" customFormat="1" ht="30" customHeight="1" x14ac:dyDescent="0.25">
      <c r="A811" s="146"/>
      <c r="B811" s="255"/>
      <c r="C811" s="159" t="s">
        <v>34</v>
      </c>
      <c r="D811" s="160">
        <v>0</v>
      </c>
      <c r="E811" s="160">
        <v>0</v>
      </c>
      <c r="F811" s="178">
        <v>0</v>
      </c>
      <c r="G811" s="178">
        <v>0</v>
      </c>
      <c r="H811" s="178">
        <v>0</v>
      </c>
      <c r="I811" s="178">
        <v>0</v>
      </c>
      <c r="J811" s="178">
        <v>0</v>
      </c>
      <c r="K811" s="178">
        <v>0</v>
      </c>
    </row>
    <row r="812" spans="1:11" s="132" customFormat="1" ht="30" customHeight="1" x14ac:dyDescent="0.25">
      <c r="A812" s="146"/>
      <c r="B812" s="255"/>
      <c r="C812" s="161" t="s">
        <v>198</v>
      </c>
      <c r="D812" s="160">
        <f>D811</f>
        <v>0</v>
      </c>
      <c r="E812" s="160">
        <f>E811</f>
        <v>0</v>
      </c>
      <c r="F812" s="160">
        <f>F811</f>
        <v>0</v>
      </c>
      <c r="G812" s="160">
        <f>G811</f>
        <v>0</v>
      </c>
      <c r="H812" s="160">
        <f>H811</f>
        <v>0</v>
      </c>
      <c r="I812" s="178">
        <v>0</v>
      </c>
      <c r="J812" s="178">
        <v>0</v>
      </c>
      <c r="K812" s="178">
        <v>0</v>
      </c>
    </row>
    <row r="813" spans="1:11" s="132" customFormat="1" ht="30" customHeight="1" x14ac:dyDescent="0.25">
      <c r="A813" s="146"/>
      <c r="B813" s="255"/>
      <c r="C813" s="159" t="s">
        <v>21</v>
      </c>
      <c r="D813" s="160">
        <v>0</v>
      </c>
      <c r="E813" s="160">
        <v>0</v>
      </c>
      <c r="F813" s="178">
        <v>0</v>
      </c>
      <c r="G813" s="178">
        <v>0</v>
      </c>
      <c r="H813" s="178">
        <v>0</v>
      </c>
      <c r="I813" s="178">
        <v>0</v>
      </c>
      <c r="J813" s="178">
        <v>0</v>
      </c>
      <c r="K813" s="178">
        <v>0</v>
      </c>
    </row>
    <row r="814" spans="1:11" s="132" customFormat="1" ht="30" customHeight="1" x14ac:dyDescent="0.25">
      <c r="A814" s="149"/>
      <c r="B814" s="255"/>
      <c r="C814" s="159" t="s">
        <v>22</v>
      </c>
      <c r="D814" s="160">
        <v>0</v>
      </c>
      <c r="E814" s="160">
        <v>0</v>
      </c>
      <c r="F814" s="178">
        <v>0</v>
      </c>
      <c r="G814" s="178">
        <v>0</v>
      </c>
      <c r="H814" s="178">
        <v>0</v>
      </c>
      <c r="I814" s="178">
        <v>0</v>
      </c>
      <c r="J814" s="178">
        <v>0</v>
      </c>
      <c r="K814" s="178">
        <v>0</v>
      </c>
    </row>
    <row r="815" spans="1:11" s="132" customFormat="1" ht="30" customHeight="1" x14ac:dyDescent="0.25">
      <c r="A815" s="248" t="s">
        <v>313</v>
      </c>
      <c r="B815" s="255" t="s">
        <v>314</v>
      </c>
      <c r="C815" s="159" t="s">
        <v>196</v>
      </c>
      <c r="D815" s="160">
        <f>D816+D818+D820+D821</f>
        <v>468079.9</v>
      </c>
      <c r="E815" s="160">
        <f>E816+E818+E820+E821</f>
        <v>457297.9</v>
      </c>
      <c r="F815" s="160">
        <f>F816+F818+F820+F821</f>
        <v>457297.9</v>
      </c>
      <c r="G815" s="160">
        <f>G816+G818+G820+G821</f>
        <v>364881.5</v>
      </c>
      <c r="H815" s="160">
        <f>H816+H818+H820+H821</f>
        <v>364881.5</v>
      </c>
      <c r="I815" s="156">
        <f>G815/D815*100</f>
        <v>77.952823866181816</v>
      </c>
      <c r="J815" s="156">
        <f>G815/E815*100</f>
        <v>79.790766587819448</v>
      </c>
      <c r="K815" s="156">
        <f>G815/F815*100</f>
        <v>79.790766587819448</v>
      </c>
    </row>
    <row r="816" spans="1:11" s="132" customFormat="1" ht="30" customHeight="1" x14ac:dyDescent="0.25">
      <c r="A816" s="249"/>
      <c r="B816" s="255"/>
      <c r="C816" s="159" t="s">
        <v>19</v>
      </c>
      <c r="D816" s="160">
        <f>D823+D830+D838+D845</f>
        <v>214885.9</v>
      </c>
      <c r="E816" s="160">
        <f t="shared" ref="E816:H816" si="100">E823+E830+E838+E845</f>
        <v>214885.9</v>
      </c>
      <c r="F816" s="160">
        <f t="shared" si="100"/>
        <v>214885.9</v>
      </c>
      <c r="G816" s="160">
        <f t="shared" si="100"/>
        <v>118052</v>
      </c>
      <c r="H816" s="160">
        <f t="shared" si="100"/>
        <v>118052</v>
      </c>
      <c r="I816" s="178">
        <f>G816/D816*100</f>
        <v>54.937061947759261</v>
      </c>
      <c r="J816" s="178">
        <f>G816/E816*100</f>
        <v>54.937061947759261</v>
      </c>
      <c r="K816" s="178">
        <f>G816/F816*100</f>
        <v>54.937061947759261</v>
      </c>
    </row>
    <row r="817" spans="1:11" s="132" customFormat="1" ht="30" customHeight="1" x14ac:dyDescent="0.25">
      <c r="A817" s="249"/>
      <c r="B817" s="255"/>
      <c r="C817" s="161" t="s">
        <v>197</v>
      </c>
      <c r="D817" s="160">
        <f>D816</f>
        <v>214885.9</v>
      </c>
      <c r="E817" s="160">
        <f t="shared" ref="E817:H817" si="101">E816</f>
        <v>214885.9</v>
      </c>
      <c r="F817" s="160">
        <f t="shared" si="101"/>
        <v>214885.9</v>
      </c>
      <c r="G817" s="160">
        <f t="shared" si="101"/>
        <v>118052</v>
      </c>
      <c r="H817" s="160">
        <f t="shared" si="101"/>
        <v>118052</v>
      </c>
      <c r="I817" s="178">
        <v>0</v>
      </c>
      <c r="J817" s="178">
        <v>0</v>
      </c>
      <c r="K817" s="178">
        <v>0</v>
      </c>
    </row>
    <row r="818" spans="1:11" s="132" customFormat="1" ht="30" customHeight="1" x14ac:dyDescent="0.25">
      <c r="A818" s="249"/>
      <c r="B818" s="255"/>
      <c r="C818" s="159" t="s">
        <v>34</v>
      </c>
      <c r="D818" s="160">
        <f>D825+D832+D840+D847</f>
        <v>242412</v>
      </c>
      <c r="E818" s="160">
        <f t="shared" ref="E818:H818" si="102">E825+E832+E840+E847</f>
        <v>242412</v>
      </c>
      <c r="F818" s="160">
        <f t="shared" si="102"/>
        <v>242412</v>
      </c>
      <c r="G818" s="160">
        <f t="shared" si="102"/>
        <v>236072.5</v>
      </c>
      <c r="H818" s="160">
        <f t="shared" si="102"/>
        <v>236072.5</v>
      </c>
      <c r="I818" s="178">
        <f>G818/D818*100</f>
        <v>97.384824183621276</v>
      </c>
      <c r="J818" s="178">
        <f t="shared" ref="J818" si="103">H818/E818*100</f>
        <v>97.384824183621276</v>
      </c>
      <c r="K818" s="178">
        <f>G818/F818*100</f>
        <v>97.384824183621276</v>
      </c>
    </row>
    <row r="819" spans="1:11" s="132" customFormat="1" ht="30" customHeight="1" x14ac:dyDescent="0.25">
      <c r="A819" s="249"/>
      <c r="B819" s="255"/>
      <c r="C819" s="161" t="s">
        <v>198</v>
      </c>
      <c r="D819" s="160">
        <f>D818</f>
        <v>242412</v>
      </c>
      <c r="E819" s="160">
        <f t="shared" ref="E819:H819" si="104">E818</f>
        <v>242412</v>
      </c>
      <c r="F819" s="160">
        <f t="shared" si="104"/>
        <v>242412</v>
      </c>
      <c r="G819" s="160">
        <f t="shared" si="104"/>
        <v>236072.5</v>
      </c>
      <c r="H819" s="160">
        <f t="shared" si="104"/>
        <v>236072.5</v>
      </c>
      <c r="I819" s="178">
        <v>0</v>
      </c>
      <c r="J819" s="178">
        <v>0</v>
      </c>
      <c r="K819" s="178">
        <v>0</v>
      </c>
    </row>
    <row r="820" spans="1:11" s="132" customFormat="1" ht="30" customHeight="1" x14ac:dyDescent="0.25">
      <c r="A820" s="249"/>
      <c r="B820" s="255"/>
      <c r="C820" s="159" t="s">
        <v>21</v>
      </c>
      <c r="D820" s="160">
        <f>D827+D834+D842+D849</f>
        <v>10782</v>
      </c>
      <c r="E820" s="160">
        <f t="shared" ref="E820:H820" si="105">E827+E834+E842+E849</f>
        <v>0</v>
      </c>
      <c r="F820" s="160">
        <f t="shared" si="105"/>
        <v>0</v>
      </c>
      <c r="G820" s="160">
        <f t="shared" si="105"/>
        <v>10757</v>
      </c>
      <c r="H820" s="160">
        <f t="shared" si="105"/>
        <v>10757</v>
      </c>
      <c r="I820" s="178">
        <f>G820/D820*100</f>
        <v>99.768132071971806</v>
      </c>
      <c r="J820" s="178">
        <v>0</v>
      </c>
      <c r="K820" s="178">
        <v>0</v>
      </c>
    </row>
    <row r="821" spans="1:11" s="132" customFormat="1" ht="30" customHeight="1" x14ac:dyDescent="0.25">
      <c r="A821" s="249"/>
      <c r="B821" s="255"/>
      <c r="C821" s="159" t="s">
        <v>22</v>
      </c>
      <c r="D821" s="160">
        <v>0</v>
      </c>
      <c r="E821" s="160">
        <v>0</v>
      </c>
      <c r="F821" s="178">
        <v>0</v>
      </c>
      <c r="G821" s="178">
        <v>0</v>
      </c>
      <c r="H821" s="178">
        <v>0</v>
      </c>
      <c r="I821" s="178">
        <v>0</v>
      </c>
      <c r="J821" s="178">
        <v>0</v>
      </c>
      <c r="K821" s="178">
        <v>0</v>
      </c>
    </row>
    <row r="822" spans="1:11" s="132" customFormat="1" ht="30" customHeight="1" x14ac:dyDescent="0.25">
      <c r="A822" s="249"/>
      <c r="B822" s="255" t="s">
        <v>315</v>
      </c>
      <c r="C822" s="159" t="s">
        <v>196</v>
      </c>
      <c r="D822" s="160">
        <f>D823+D825+D827+D828</f>
        <v>140444.9</v>
      </c>
      <c r="E822" s="160">
        <f>E823+E825+E827+E828</f>
        <v>140444.9</v>
      </c>
      <c r="F822" s="160">
        <f>F823+F825+F827+F828</f>
        <v>140444.9</v>
      </c>
      <c r="G822" s="160">
        <f>G823+G825+G827+G828</f>
        <v>140444.9</v>
      </c>
      <c r="H822" s="160">
        <f>H823+H825+H827+H828</f>
        <v>140444.9</v>
      </c>
      <c r="I822" s="156">
        <f>G822/D822*100</f>
        <v>100</v>
      </c>
      <c r="J822" s="156">
        <f>G822/E822*100</f>
        <v>100</v>
      </c>
      <c r="K822" s="156">
        <f>G822/F822*100</f>
        <v>100</v>
      </c>
    </row>
    <row r="823" spans="1:11" s="132" customFormat="1" ht="30" customHeight="1" x14ac:dyDescent="0.25">
      <c r="A823" s="249"/>
      <c r="B823" s="255"/>
      <c r="C823" s="159" t="s">
        <v>19</v>
      </c>
      <c r="D823" s="160">
        <f>D852+D859+D880+D931</f>
        <v>50512.600000000006</v>
      </c>
      <c r="E823" s="160">
        <f t="shared" ref="E823:H823" si="106">E852+E859+E880+E931</f>
        <v>50512.600000000006</v>
      </c>
      <c r="F823" s="160">
        <f t="shared" si="106"/>
        <v>50512.600000000006</v>
      </c>
      <c r="G823" s="160">
        <f t="shared" si="106"/>
        <v>50512.600000000006</v>
      </c>
      <c r="H823" s="160">
        <f t="shared" si="106"/>
        <v>50512.600000000006</v>
      </c>
      <c r="I823" s="178">
        <f>G823/D823*100</f>
        <v>100</v>
      </c>
      <c r="J823" s="178">
        <f>G823/E823*100</f>
        <v>100</v>
      </c>
      <c r="K823" s="178">
        <f>G823/F823*100</f>
        <v>100</v>
      </c>
    </row>
    <row r="824" spans="1:11" s="132" customFormat="1" ht="30" customHeight="1" x14ac:dyDescent="0.25">
      <c r="A824" s="249"/>
      <c r="B824" s="255"/>
      <c r="C824" s="161" t="s">
        <v>197</v>
      </c>
      <c r="D824" s="160">
        <f>D823</f>
        <v>50512.600000000006</v>
      </c>
      <c r="E824" s="160">
        <f t="shared" ref="E824:H824" si="107">E823</f>
        <v>50512.600000000006</v>
      </c>
      <c r="F824" s="160">
        <f t="shared" si="107"/>
        <v>50512.600000000006</v>
      </c>
      <c r="G824" s="160">
        <f t="shared" si="107"/>
        <v>50512.600000000006</v>
      </c>
      <c r="H824" s="160">
        <f t="shared" si="107"/>
        <v>50512.600000000006</v>
      </c>
      <c r="I824" s="178">
        <v>0</v>
      </c>
      <c r="J824" s="178">
        <v>0</v>
      </c>
      <c r="K824" s="178">
        <v>0</v>
      </c>
    </row>
    <row r="825" spans="1:11" s="132" customFormat="1" ht="30" customHeight="1" x14ac:dyDescent="0.25">
      <c r="A825" s="249"/>
      <c r="B825" s="255"/>
      <c r="C825" s="159" t="s">
        <v>34</v>
      </c>
      <c r="D825" s="160">
        <f>D854+D861+D882</f>
        <v>89932.299999999988</v>
      </c>
      <c r="E825" s="160">
        <f t="shared" ref="E825:H825" si="108">E854+E861+E882</f>
        <v>89932.299999999988</v>
      </c>
      <c r="F825" s="160">
        <f t="shared" si="108"/>
        <v>89932.299999999988</v>
      </c>
      <c r="G825" s="160">
        <f t="shared" si="108"/>
        <v>89932.299999999988</v>
      </c>
      <c r="H825" s="160">
        <f t="shared" si="108"/>
        <v>89932.299999999988</v>
      </c>
      <c r="I825" s="178">
        <v>0</v>
      </c>
      <c r="J825" s="178">
        <v>0</v>
      </c>
      <c r="K825" s="178">
        <v>0</v>
      </c>
    </row>
    <row r="826" spans="1:11" s="132" customFormat="1" ht="30" customHeight="1" x14ac:dyDescent="0.25">
      <c r="A826" s="249"/>
      <c r="B826" s="255"/>
      <c r="C826" s="161" t="s">
        <v>198</v>
      </c>
      <c r="D826" s="160">
        <f>D825</f>
        <v>89932.299999999988</v>
      </c>
      <c r="E826" s="160">
        <f t="shared" ref="E826:H826" si="109">E825</f>
        <v>89932.299999999988</v>
      </c>
      <c r="F826" s="160">
        <f t="shared" si="109"/>
        <v>89932.299999999988</v>
      </c>
      <c r="G826" s="160">
        <f t="shared" si="109"/>
        <v>89932.299999999988</v>
      </c>
      <c r="H826" s="160">
        <f t="shared" si="109"/>
        <v>89932.299999999988</v>
      </c>
      <c r="I826" s="178">
        <v>0</v>
      </c>
      <c r="J826" s="178">
        <v>0</v>
      </c>
      <c r="K826" s="178">
        <v>0</v>
      </c>
    </row>
    <row r="827" spans="1:11" s="132" customFormat="1" ht="30" customHeight="1" x14ac:dyDescent="0.25">
      <c r="A827" s="249"/>
      <c r="B827" s="255"/>
      <c r="C827" s="159" t="s">
        <v>21</v>
      </c>
      <c r="D827" s="160">
        <v>0</v>
      </c>
      <c r="E827" s="160">
        <v>0</v>
      </c>
      <c r="F827" s="178">
        <v>0</v>
      </c>
      <c r="G827" s="178">
        <v>0</v>
      </c>
      <c r="H827" s="178">
        <v>0</v>
      </c>
      <c r="I827" s="178">
        <v>0</v>
      </c>
      <c r="J827" s="178">
        <v>0</v>
      </c>
      <c r="K827" s="178">
        <v>0</v>
      </c>
    </row>
    <row r="828" spans="1:11" s="132" customFormat="1" ht="30" customHeight="1" x14ac:dyDescent="0.25">
      <c r="A828" s="249"/>
      <c r="B828" s="255"/>
      <c r="C828" s="159" t="s">
        <v>22</v>
      </c>
      <c r="D828" s="160">
        <v>0</v>
      </c>
      <c r="E828" s="160">
        <v>0</v>
      </c>
      <c r="F828" s="178">
        <v>0</v>
      </c>
      <c r="G828" s="178">
        <v>0</v>
      </c>
      <c r="H828" s="178">
        <v>0</v>
      </c>
      <c r="I828" s="178">
        <v>0</v>
      </c>
      <c r="J828" s="178">
        <v>0</v>
      </c>
      <c r="K828" s="178">
        <v>0</v>
      </c>
    </row>
    <row r="829" spans="1:11" s="132" customFormat="1" ht="30" customHeight="1" x14ac:dyDescent="0.25">
      <c r="A829" s="249"/>
      <c r="B829" s="256" t="s">
        <v>316</v>
      </c>
      <c r="C829" s="159" t="s">
        <v>196</v>
      </c>
      <c r="D829" s="160">
        <f>D830+D832+D834+D835+D836</f>
        <v>311263.3</v>
      </c>
      <c r="E829" s="160">
        <f t="shared" ref="E829:H829" si="110">E830+E832+E834+E835+E836</f>
        <v>311263.3</v>
      </c>
      <c r="F829" s="160">
        <f t="shared" si="110"/>
        <v>311263.3</v>
      </c>
      <c r="G829" s="160">
        <f t="shared" si="110"/>
        <v>208089.9</v>
      </c>
      <c r="H829" s="160">
        <f t="shared" si="110"/>
        <v>208089.9</v>
      </c>
      <c r="I829" s="156">
        <f>G829/D829*100</f>
        <v>66.853336066282139</v>
      </c>
      <c r="J829" s="156">
        <f>G829/E829*100</f>
        <v>66.853336066282139</v>
      </c>
      <c r="K829" s="156">
        <f>G829/F829*100</f>
        <v>66.853336066282139</v>
      </c>
    </row>
    <row r="830" spans="1:11" s="132" customFormat="1" ht="30" customHeight="1" x14ac:dyDescent="0.25">
      <c r="A830" s="249"/>
      <c r="B830" s="257"/>
      <c r="C830" s="159" t="s">
        <v>19</v>
      </c>
      <c r="D830" s="160">
        <f>D887</f>
        <v>162263.29999999999</v>
      </c>
      <c r="E830" s="160">
        <f t="shared" ref="E830:H832" si="111">E887</f>
        <v>162263.29999999999</v>
      </c>
      <c r="F830" s="160">
        <f t="shared" si="111"/>
        <v>162263.29999999999</v>
      </c>
      <c r="G830" s="160">
        <f t="shared" si="111"/>
        <v>65429.4</v>
      </c>
      <c r="H830" s="160">
        <f t="shared" si="111"/>
        <v>65429.4</v>
      </c>
      <c r="I830" s="178">
        <f>G830/D830*100</f>
        <v>40.322981228657376</v>
      </c>
      <c r="J830" s="178">
        <f>G830/E830*100</f>
        <v>40.322981228657376</v>
      </c>
      <c r="K830" s="178">
        <f>G830/F830*100</f>
        <v>40.322981228657376</v>
      </c>
    </row>
    <row r="831" spans="1:11" s="132" customFormat="1" ht="30" customHeight="1" x14ac:dyDescent="0.25">
      <c r="A831" s="249"/>
      <c r="B831" s="257"/>
      <c r="C831" s="161" t="s">
        <v>197</v>
      </c>
      <c r="D831" s="160">
        <f>D888</f>
        <v>161909.9</v>
      </c>
      <c r="E831" s="160">
        <f t="shared" si="111"/>
        <v>161909.9</v>
      </c>
      <c r="F831" s="160">
        <f t="shared" si="111"/>
        <v>161909.9</v>
      </c>
      <c r="G831" s="160">
        <f t="shared" si="111"/>
        <v>65429.4</v>
      </c>
      <c r="H831" s="160">
        <f t="shared" si="111"/>
        <v>65429.4</v>
      </c>
      <c r="I831" s="178">
        <v>0</v>
      </c>
      <c r="J831" s="178">
        <v>0</v>
      </c>
      <c r="K831" s="178">
        <v>0</v>
      </c>
    </row>
    <row r="832" spans="1:11" s="132" customFormat="1" ht="30" customHeight="1" x14ac:dyDescent="0.25">
      <c r="A832" s="249"/>
      <c r="B832" s="257"/>
      <c r="C832" s="159" t="s">
        <v>34</v>
      </c>
      <c r="D832" s="160">
        <f>D889</f>
        <v>149000</v>
      </c>
      <c r="E832" s="160">
        <f t="shared" si="111"/>
        <v>149000</v>
      </c>
      <c r="F832" s="160">
        <f t="shared" si="111"/>
        <v>149000</v>
      </c>
      <c r="G832" s="160">
        <f t="shared" si="111"/>
        <v>142660.5</v>
      </c>
      <c r="H832" s="160">
        <f t="shared" si="111"/>
        <v>142660.5</v>
      </c>
      <c r="I832" s="178">
        <v>0</v>
      </c>
      <c r="J832" s="178">
        <v>0</v>
      </c>
      <c r="K832" s="178">
        <v>0</v>
      </c>
    </row>
    <row r="833" spans="1:11" s="132" customFormat="1" ht="30" customHeight="1" x14ac:dyDescent="0.25">
      <c r="A833" s="249"/>
      <c r="B833" s="257"/>
      <c r="C833" s="161" t="s">
        <v>198</v>
      </c>
      <c r="D833" s="160">
        <f>D832</f>
        <v>149000</v>
      </c>
      <c r="E833" s="160">
        <f>E832</f>
        <v>149000</v>
      </c>
      <c r="F833" s="160">
        <f>F832</f>
        <v>149000</v>
      </c>
      <c r="G833" s="160">
        <f>G832</f>
        <v>142660.5</v>
      </c>
      <c r="H833" s="160">
        <f>H832</f>
        <v>142660.5</v>
      </c>
      <c r="I833" s="178">
        <v>0</v>
      </c>
      <c r="J833" s="178">
        <v>0</v>
      </c>
      <c r="K833" s="178">
        <v>0</v>
      </c>
    </row>
    <row r="834" spans="1:11" s="132" customFormat="1" ht="30" customHeight="1" x14ac:dyDescent="0.25">
      <c r="A834" s="249"/>
      <c r="B834" s="257"/>
      <c r="C834" s="159" t="s">
        <v>21</v>
      </c>
      <c r="D834" s="160">
        <v>0</v>
      </c>
      <c r="E834" s="160">
        <v>0</v>
      </c>
      <c r="F834" s="178">
        <v>0</v>
      </c>
      <c r="G834" s="178">
        <v>0</v>
      </c>
      <c r="H834" s="178">
        <v>0</v>
      </c>
      <c r="I834" s="178">
        <v>0</v>
      </c>
      <c r="J834" s="178">
        <v>0</v>
      </c>
      <c r="K834" s="178">
        <v>0</v>
      </c>
    </row>
    <row r="835" spans="1:11" s="132" customFormat="1" ht="30" customHeight="1" x14ac:dyDescent="0.25">
      <c r="A835" s="249"/>
      <c r="B835" s="257"/>
      <c r="C835" s="159" t="s">
        <v>22</v>
      </c>
      <c r="D835" s="160">
        <v>0</v>
      </c>
      <c r="E835" s="160">
        <v>0</v>
      </c>
      <c r="F835" s="178">
        <v>0</v>
      </c>
      <c r="G835" s="178">
        <v>0</v>
      </c>
      <c r="H835" s="178">
        <v>0</v>
      </c>
      <c r="I835" s="178">
        <v>0</v>
      </c>
      <c r="J835" s="178">
        <v>0</v>
      </c>
      <c r="K835" s="178">
        <v>0</v>
      </c>
    </row>
    <row r="836" spans="1:11" s="132" customFormat="1" ht="30" customHeight="1" x14ac:dyDescent="0.25">
      <c r="A836" s="249"/>
      <c r="B836" s="258"/>
      <c r="C836" s="164" t="s">
        <v>199</v>
      </c>
      <c r="D836" s="160">
        <f>D893</f>
        <v>0</v>
      </c>
      <c r="E836" s="160">
        <f t="shared" ref="E836:H836" si="112">E893</f>
        <v>0</v>
      </c>
      <c r="F836" s="160">
        <f t="shared" si="112"/>
        <v>0</v>
      </c>
      <c r="G836" s="160">
        <f t="shared" si="112"/>
        <v>0</v>
      </c>
      <c r="H836" s="160">
        <f t="shared" si="112"/>
        <v>0</v>
      </c>
      <c r="I836" s="178"/>
      <c r="J836" s="178"/>
      <c r="K836" s="178"/>
    </row>
    <row r="837" spans="1:11" s="132" customFormat="1" ht="30" customHeight="1" x14ac:dyDescent="0.25">
      <c r="A837" s="249"/>
      <c r="B837" s="255" t="s">
        <v>205</v>
      </c>
      <c r="C837" s="159" t="s">
        <v>196</v>
      </c>
      <c r="D837" s="160">
        <f>D838+D840+D842+D843</f>
        <v>5647.3</v>
      </c>
      <c r="E837" s="160">
        <f>E838+E840+E842+E843</f>
        <v>5589.7</v>
      </c>
      <c r="F837" s="160">
        <f>F838+F840+F842+F843</f>
        <v>5589.7</v>
      </c>
      <c r="G837" s="160">
        <f>G838+G840+G842+G843</f>
        <v>5647.3</v>
      </c>
      <c r="H837" s="160">
        <f>H838+H840+H842+H843</f>
        <v>5647.3</v>
      </c>
      <c r="I837" s="156">
        <f>G837/D837*100</f>
        <v>100</v>
      </c>
      <c r="J837" s="156">
        <f>G837/E837*100</f>
        <v>101.03046675134624</v>
      </c>
      <c r="K837" s="156">
        <f>G837/F837*100</f>
        <v>101.03046675134624</v>
      </c>
    </row>
    <row r="838" spans="1:11" s="132" customFormat="1" ht="30" customHeight="1" x14ac:dyDescent="0.25">
      <c r="A838" s="249"/>
      <c r="B838" s="255"/>
      <c r="C838" s="159" t="s">
        <v>19</v>
      </c>
      <c r="D838" s="160">
        <f>D910</f>
        <v>2110</v>
      </c>
      <c r="E838" s="160">
        <f t="shared" ref="E838:H838" si="113">E910</f>
        <v>2110</v>
      </c>
      <c r="F838" s="160">
        <f t="shared" si="113"/>
        <v>2110</v>
      </c>
      <c r="G838" s="160">
        <f t="shared" si="113"/>
        <v>2110</v>
      </c>
      <c r="H838" s="160">
        <f t="shared" si="113"/>
        <v>2110</v>
      </c>
      <c r="I838" s="178">
        <f>G838/D838*100</f>
        <v>100</v>
      </c>
      <c r="J838" s="178">
        <f>G838/E838*100</f>
        <v>100</v>
      </c>
      <c r="K838" s="178">
        <f>G838/F838*100</f>
        <v>100</v>
      </c>
    </row>
    <row r="839" spans="1:11" s="132" customFormat="1" ht="30" customHeight="1" x14ac:dyDescent="0.25">
      <c r="A839" s="249"/>
      <c r="B839" s="255"/>
      <c r="C839" s="161" t="s">
        <v>197</v>
      </c>
      <c r="D839" s="160">
        <f>D838</f>
        <v>2110</v>
      </c>
      <c r="E839" s="160">
        <f t="shared" ref="E839:H839" si="114">E838</f>
        <v>2110</v>
      </c>
      <c r="F839" s="160">
        <f t="shared" si="114"/>
        <v>2110</v>
      </c>
      <c r="G839" s="160">
        <f t="shared" si="114"/>
        <v>2110</v>
      </c>
      <c r="H839" s="160">
        <f t="shared" si="114"/>
        <v>2110</v>
      </c>
      <c r="I839" s="178">
        <v>0</v>
      </c>
      <c r="J839" s="178">
        <v>0</v>
      </c>
      <c r="K839" s="178">
        <v>0</v>
      </c>
    </row>
    <row r="840" spans="1:11" s="132" customFormat="1" ht="30" customHeight="1" x14ac:dyDescent="0.25">
      <c r="A840" s="249"/>
      <c r="B840" s="255"/>
      <c r="C840" s="159" t="s">
        <v>34</v>
      </c>
      <c r="D840" s="160">
        <f>D912</f>
        <v>3479.7</v>
      </c>
      <c r="E840" s="160">
        <f t="shared" ref="E840:H840" si="115">E912</f>
        <v>3479.7</v>
      </c>
      <c r="F840" s="160">
        <f t="shared" si="115"/>
        <v>3479.7</v>
      </c>
      <c r="G840" s="160">
        <f t="shared" si="115"/>
        <v>3479.7</v>
      </c>
      <c r="H840" s="160">
        <f t="shared" si="115"/>
        <v>3479.7</v>
      </c>
      <c r="I840" s="178">
        <v>0</v>
      </c>
      <c r="J840" s="178">
        <v>0</v>
      </c>
      <c r="K840" s="178">
        <v>0</v>
      </c>
    </row>
    <row r="841" spans="1:11" s="132" customFormat="1" ht="30" customHeight="1" x14ac:dyDescent="0.25">
      <c r="A841" s="249"/>
      <c r="B841" s="255"/>
      <c r="C841" s="161" t="s">
        <v>198</v>
      </c>
      <c r="D841" s="160">
        <f>D840</f>
        <v>3479.7</v>
      </c>
      <c r="E841" s="160">
        <f>E840</f>
        <v>3479.7</v>
      </c>
      <c r="F841" s="160">
        <f>F840</f>
        <v>3479.7</v>
      </c>
      <c r="G841" s="160">
        <f>G840</f>
        <v>3479.7</v>
      </c>
      <c r="H841" s="160">
        <f>H840</f>
        <v>3479.7</v>
      </c>
      <c r="I841" s="178">
        <v>0</v>
      </c>
      <c r="J841" s="178">
        <v>0</v>
      </c>
      <c r="K841" s="178">
        <v>0</v>
      </c>
    </row>
    <row r="842" spans="1:11" s="132" customFormat="1" ht="30" customHeight="1" x14ac:dyDescent="0.25">
      <c r="A842" s="249"/>
      <c r="B842" s="255"/>
      <c r="C842" s="159" t="s">
        <v>21</v>
      </c>
      <c r="D842" s="160">
        <f>D914</f>
        <v>57.6</v>
      </c>
      <c r="E842" s="160">
        <f t="shared" ref="E842:H842" si="116">E914</f>
        <v>0</v>
      </c>
      <c r="F842" s="160">
        <f t="shared" si="116"/>
        <v>0</v>
      </c>
      <c r="G842" s="160">
        <f t="shared" si="116"/>
        <v>57.6</v>
      </c>
      <c r="H842" s="160">
        <f t="shared" si="116"/>
        <v>57.6</v>
      </c>
      <c r="I842" s="178">
        <v>0</v>
      </c>
      <c r="J842" s="178">
        <v>0</v>
      </c>
      <c r="K842" s="178">
        <v>0</v>
      </c>
    </row>
    <row r="843" spans="1:11" s="132" customFormat="1" ht="30" customHeight="1" x14ac:dyDescent="0.25">
      <c r="A843" s="249"/>
      <c r="B843" s="255"/>
      <c r="C843" s="159" t="s">
        <v>22</v>
      </c>
      <c r="D843" s="160">
        <v>0</v>
      </c>
      <c r="E843" s="160">
        <v>0</v>
      </c>
      <c r="F843" s="178">
        <v>0</v>
      </c>
      <c r="G843" s="178">
        <v>0</v>
      </c>
      <c r="H843" s="178">
        <v>0</v>
      </c>
      <c r="I843" s="178">
        <v>0</v>
      </c>
      <c r="J843" s="178">
        <v>0</v>
      </c>
      <c r="K843" s="178">
        <v>0</v>
      </c>
    </row>
    <row r="844" spans="1:11" s="132" customFormat="1" ht="30" customHeight="1" x14ac:dyDescent="0.25">
      <c r="A844" s="249"/>
      <c r="B844" s="255" t="s">
        <v>317</v>
      </c>
      <c r="C844" s="159" t="s">
        <v>196</v>
      </c>
      <c r="D844" s="160">
        <f>D845+D847+D849+D850</f>
        <v>10724.4</v>
      </c>
      <c r="E844" s="160">
        <f>E845+E847+E849+E850</f>
        <v>0</v>
      </c>
      <c r="F844" s="160">
        <f>F845+F847+F849+F850</f>
        <v>0</v>
      </c>
      <c r="G844" s="160">
        <f>G845+G847+G849+G850</f>
        <v>10699.4</v>
      </c>
      <c r="H844" s="160">
        <f>H845+H847+H849+H850</f>
        <v>10699.4</v>
      </c>
      <c r="I844" s="156">
        <f>G844/D844*100</f>
        <v>99.766886725597701</v>
      </c>
      <c r="J844" s="156">
        <v>0</v>
      </c>
      <c r="K844" s="156">
        <v>0</v>
      </c>
    </row>
    <row r="845" spans="1:11" s="132" customFormat="1" ht="30" customHeight="1" x14ac:dyDescent="0.25">
      <c r="A845" s="249"/>
      <c r="B845" s="255"/>
      <c r="C845" s="159" t="s">
        <v>19</v>
      </c>
      <c r="D845" s="160">
        <v>0</v>
      </c>
      <c r="E845" s="160">
        <v>0</v>
      </c>
      <c r="F845" s="160">
        <v>0</v>
      </c>
      <c r="G845" s="160">
        <v>0</v>
      </c>
      <c r="H845" s="160">
        <v>0</v>
      </c>
      <c r="I845" s="178">
        <v>0</v>
      </c>
      <c r="J845" s="178">
        <v>0</v>
      </c>
      <c r="K845" s="178">
        <v>0</v>
      </c>
    </row>
    <row r="846" spans="1:11" s="132" customFormat="1" ht="30" customHeight="1" x14ac:dyDescent="0.25">
      <c r="A846" s="249"/>
      <c r="B846" s="255"/>
      <c r="C846" s="161" t="s">
        <v>197</v>
      </c>
      <c r="D846" s="160">
        <v>0</v>
      </c>
      <c r="E846" s="160">
        <v>0</v>
      </c>
      <c r="F846" s="178">
        <v>0</v>
      </c>
      <c r="G846" s="178">
        <v>0</v>
      </c>
      <c r="H846" s="178">
        <v>0</v>
      </c>
      <c r="I846" s="178">
        <v>0</v>
      </c>
      <c r="J846" s="178">
        <v>0</v>
      </c>
      <c r="K846" s="178">
        <v>0</v>
      </c>
    </row>
    <row r="847" spans="1:11" s="132" customFormat="1" ht="30" customHeight="1" x14ac:dyDescent="0.25">
      <c r="A847" s="249"/>
      <c r="B847" s="255"/>
      <c r="C847" s="159" t="s">
        <v>34</v>
      </c>
      <c r="D847" s="160">
        <v>0</v>
      </c>
      <c r="E847" s="160">
        <v>0</v>
      </c>
      <c r="F847" s="178">
        <v>0</v>
      </c>
      <c r="G847" s="178">
        <v>0</v>
      </c>
      <c r="H847" s="178">
        <v>0</v>
      </c>
      <c r="I847" s="178">
        <v>0</v>
      </c>
      <c r="J847" s="178">
        <v>0</v>
      </c>
      <c r="K847" s="178">
        <v>0</v>
      </c>
    </row>
    <row r="848" spans="1:11" s="132" customFormat="1" ht="30" customHeight="1" x14ac:dyDescent="0.25">
      <c r="A848" s="249"/>
      <c r="B848" s="255"/>
      <c r="C848" s="161" t="s">
        <v>198</v>
      </c>
      <c r="D848" s="160">
        <f>D847</f>
        <v>0</v>
      </c>
      <c r="E848" s="160">
        <f>E847</f>
        <v>0</v>
      </c>
      <c r="F848" s="160">
        <f>F847</f>
        <v>0</v>
      </c>
      <c r="G848" s="160">
        <f>G847</f>
        <v>0</v>
      </c>
      <c r="H848" s="160">
        <f>H847</f>
        <v>0</v>
      </c>
      <c r="I848" s="178">
        <v>0</v>
      </c>
      <c r="J848" s="178">
        <v>0</v>
      </c>
      <c r="K848" s="178">
        <v>0</v>
      </c>
    </row>
    <row r="849" spans="1:11" s="132" customFormat="1" ht="30" customHeight="1" x14ac:dyDescent="0.25">
      <c r="A849" s="249"/>
      <c r="B849" s="255"/>
      <c r="C849" s="159" t="s">
        <v>21</v>
      </c>
      <c r="D849" s="160">
        <f>D856+D863+D914+D935</f>
        <v>10724.4</v>
      </c>
      <c r="E849" s="160">
        <f t="shared" ref="E849:H849" si="117">E856+E863+E914+E935</f>
        <v>0</v>
      </c>
      <c r="F849" s="160">
        <f t="shared" si="117"/>
        <v>0</v>
      </c>
      <c r="G849" s="160">
        <f t="shared" si="117"/>
        <v>10699.4</v>
      </c>
      <c r="H849" s="160">
        <f t="shared" si="117"/>
        <v>10699.4</v>
      </c>
      <c r="I849" s="178">
        <v>0</v>
      </c>
      <c r="J849" s="178">
        <v>0</v>
      </c>
      <c r="K849" s="178">
        <v>0</v>
      </c>
    </row>
    <row r="850" spans="1:11" s="132" customFormat="1" ht="30" customHeight="1" x14ac:dyDescent="0.25">
      <c r="A850" s="250"/>
      <c r="B850" s="255"/>
      <c r="C850" s="159" t="s">
        <v>22</v>
      </c>
      <c r="D850" s="160">
        <v>0</v>
      </c>
      <c r="E850" s="160">
        <v>0</v>
      </c>
      <c r="F850" s="178">
        <v>0</v>
      </c>
      <c r="G850" s="178">
        <v>0</v>
      </c>
      <c r="H850" s="178">
        <v>0</v>
      </c>
      <c r="I850" s="178">
        <v>0</v>
      </c>
      <c r="J850" s="178">
        <v>0</v>
      </c>
      <c r="K850" s="178">
        <v>0</v>
      </c>
    </row>
    <row r="851" spans="1:11" s="132" customFormat="1" ht="30" customHeight="1" x14ac:dyDescent="0.25">
      <c r="A851" s="259" t="s">
        <v>318</v>
      </c>
      <c r="B851" s="255" t="s">
        <v>315</v>
      </c>
      <c r="C851" s="159" t="s">
        <v>196</v>
      </c>
      <c r="D851" s="160">
        <f>D852+D854+D856+D857</f>
        <v>54153.5</v>
      </c>
      <c r="E851" s="160">
        <f>E852+E854+E856+E857</f>
        <v>43953.5</v>
      </c>
      <c r="F851" s="160">
        <f>F852+F854+F856+F857</f>
        <v>43953.5</v>
      </c>
      <c r="G851" s="160">
        <f>G852+G854+G856+G857</f>
        <v>54153.5</v>
      </c>
      <c r="H851" s="160">
        <f>H852+H854+H856+H857</f>
        <v>54153.5</v>
      </c>
      <c r="I851" s="156">
        <f>G851/D851*100</f>
        <v>100</v>
      </c>
      <c r="J851" s="156">
        <f>G851/E851*100</f>
        <v>123.20634306710501</v>
      </c>
      <c r="K851" s="156">
        <f>G851/F851*100</f>
        <v>123.20634306710501</v>
      </c>
    </row>
    <row r="852" spans="1:11" s="132" customFormat="1" ht="30" customHeight="1" x14ac:dyDescent="0.25">
      <c r="A852" s="260"/>
      <c r="B852" s="255"/>
      <c r="C852" s="159" t="s">
        <v>19</v>
      </c>
      <c r="D852" s="160">
        <v>27281.9</v>
      </c>
      <c r="E852" s="160">
        <v>27281.9</v>
      </c>
      <c r="F852" s="160">
        <v>27281.9</v>
      </c>
      <c r="G852" s="160">
        <v>27281.9</v>
      </c>
      <c r="H852" s="160">
        <v>27281.9</v>
      </c>
      <c r="I852" s="178">
        <f>G852/D852*100</f>
        <v>100</v>
      </c>
      <c r="J852" s="178">
        <f>G852/E852*100</f>
        <v>100</v>
      </c>
      <c r="K852" s="178">
        <f>G852/F852*100</f>
        <v>100</v>
      </c>
    </row>
    <row r="853" spans="1:11" s="132" customFormat="1" ht="30" customHeight="1" x14ac:dyDescent="0.25">
      <c r="A853" s="260"/>
      <c r="B853" s="255"/>
      <c r="C853" s="161" t="s">
        <v>197</v>
      </c>
      <c r="D853" s="160">
        <f>D852</f>
        <v>27281.9</v>
      </c>
      <c r="E853" s="160">
        <f t="shared" ref="E853:H853" si="118">E852</f>
        <v>27281.9</v>
      </c>
      <c r="F853" s="160">
        <f t="shared" si="118"/>
        <v>27281.9</v>
      </c>
      <c r="G853" s="160">
        <f t="shared" si="118"/>
        <v>27281.9</v>
      </c>
      <c r="H853" s="160">
        <f t="shared" si="118"/>
        <v>27281.9</v>
      </c>
      <c r="I853" s="178">
        <v>0</v>
      </c>
      <c r="J853" s="178">
        <v>0</v>
      </c>
      <c r="K853" s="178">
        <v>0</v>
      </c>
    </row>
    <row r="854" spans="1:11" s="132" customFormat="1" ht="30" customHeight="1" x14ac:dyDescent="0.25">
      <c r="A854" s="260"/>
      <c r="B854" s="255"/>
      <c r="C854" s="159" t="s">
        <v>34</v>
      </c>
      <c r="D854" s="160">
        <v>16671.599999999999</v>
      </c>
      <c r="E854" s="160">
        <v>16671.599999999999</v>
      </c>
      <c r="F854" s="160">
        <v>16671.599999999999</v>
      </c>
      <c r="G854" s="178">
        <v>16671.599999999999</v>
      </c>
      <c r="H854" s="178">
        <v>16671.599999999999</v>
      </c>
      <c r="I854" s="178">
        <f>G854/D854*100</f>
        <v>100</v>
      </c>
      <c r="J854" s="178">
        <f t="shared" ref="J854" si="119">H854/E854*100</f>
        <v>100</v>
      </c>
      <c r="K854" s="178">
        <f>K852</f>
        <v>100</v>
      </c>
    </row>
    <row r="855" spans="1:11" s="132" customFormat="1" ht="30" customHeight="1" x14ac:dyDescent="0.25">
      <c r="A855" s="260"/>
      <c r="B855" s="255"/>
      <c r="C855" s="161" t="s">
        <v>198</v>
      </c>
      <c r="D855" s="160">
        <f>D854</f>
        <v>16671.599999999999</v>
      </c>
      <c r="E855" s="160">
        <f>E854</f>
        <v>16671.599999999999</v>
      </c>
      <c r="F855" s="160">
        <f>F854</f>
        <v>16671.599999999999</v>
      </c>
      <c r="G855" s="160">
        <f>G854</f>
        <v>16671.599999999999</v>
      </c>
      <c r="H855" s="160">
        <f>H854</f>
        <v>16671.599999999999</v>
      </c>
      <c r="I855" s="178">
        <v>0</v>
      </c>
      <c r="J855" s="178">
        <v>0</v>
      </c>
      <c r="K855" s="178">
        <v>0</v>
      </c>
    </row>
    <row r="856" spans="1:11" s="132" customFormat="1" ht="30" customHeight="1" x14ac:dyDescent="0.25">
      <c r="A856" s="260"/>
      <c r="B856" s="255"/>
      <c r="C856" s="159" t="s">
        <v>21</v>
      </c>
      <c r="D856" s="160">
        <f>10000+200</f>
        <v>10200</v>
      </c>
      <c r="E856" s="160">
        <v>0</v>
      </c>
      <c r="F856" s="178">
        <v>0</v>
      </c>
      <c r="G856" s="178">
        <f>10000+200</f>
        <v>10200</v>
      </c>
      <c r="H856" s="178">
        <f>10000+200</f>
        <v>10200</v>
      </c>
      <c r="I856" s="178">
        <f>G856/D856*100</f>
        <v>100</v>
      </c>
      <c r="J856" s="178">
        <v>0</v>
      </c>
      <c r="K856" s="178">
        <v>0</v>
      </c>
    </row>
    <row r="857" spans="1:11" s="132" customFormat="1" ht="30" customHeight="1" x14ac:dyDescent="0.25">
      <c r="A857" s="261"/>
      <c r="B857" s="255"/>
      <c r="C857" s="159" t="s">
        <v>22</v>
      </c>
      <c r="D857" s="160">
        <v>0</v>
      </c>
      <c r="E857" s="160">
        <v>0</v>
      </c>
      <c r="F857" s="178">
        <v>0</v>
      </c>
      <c r="G857" s="178">
        <v>0</v>
      </c>
      <c r="H857" s="178">
        <v>0</v>
      </c>
      <c r="I857" s="178">
        <v>0</v>
      </c>
      <c r="J857" s="178">
        <v>0</v>
      </c>
      <c r="K857" s="178">
        <v>0</v>
      </c>
    </row>
    <row r="858" spans="1:11" s="132" customFormat="1" ht="30" customHeight="1" x14ac:dyDescent="0.25">
      <c r="A858" s="262" t="s">
        <v>319</v>
      </c>
      <c r="B858" s="255" t="s">
        <v>315</v>
      </c>
      <c r="C858" s="159" t="s">
        <v>196</v>
      </c>
      <c r="D858" s="160">
        <f>D859+D861+D863+D864</f>
        <v>73911.899999999994</v>
      </c>
      <c r="E858" s="160">
        <f>E859+E861+E863+E864</f>
        <v>73886.899999999994</v>
      </c>
      <c r="F858" s="160">
        <f>F859+F861+F863+F864</f>
        <v>73886.899999999994</v>
      </c>
      <c r="G858" s="160">
        <f>G859+G861+G863+G864</f>
        <v>73886.899999999994</v>
      </c>
      <c r="H858" s="160">
        <f>H859+H861+H863+H864</f>
        <v>73886.899999999994</v>
      </c>
      <c r="I858" s="178">
        <f>G858/D858*100</f>
        <v>99.966175947310248</v>
      </c>
      <c r="J858" s="156">
        <f>G858/E858*100</f>
        <v>100</v>
      </c>
      <c r="K858" s="156">
        <f>G858/F858*100</f>
        <v>100</v>
      </c>
    </row>
    <row r="859" spans="1:11" s="132" customFormat="1" ht="30" customHeight="1" x14ac:dyDescent="0.25">
      <c r="A859" s="263"/>
      <c r="B859" s="255"/>
      <c r="C859" s="159" t="s">
        <v>19</v>
      </c>
      <c r="D859" s="160">
        <f>D866+D873</f>
        <v>1477.7</v>
      </c>
      <c r="E859" s="160">
        <f t="shared" ref="E859:H859" si="120">E866+E873</f>
        <v>1477.7</v>
      </c>
      <c r="F859" s="160">
        <f t="shared" si="120"/>
        <v>1477.7</v>
      </c>
      <c r="G859" s="160">
        <f t="shared" si="120"/>
        <v>1477.7</v>
      </c>
      <c r="H859" s="160">
        <f t="shared" si="120"/>
        <v>1477.7</v>
      </c>
      <c r="I859" s="178">
        <f>G859/D859*100</f>
        <v>100</v>
      </c>
      <c r="J859" s="178">
        <f>G859/E859*100</f>
        <v>100</v>
      </c>
      <c r="K859" s="178">
        <f>G859/F859*100</f>
        <v>100</v>
      </c>
    </row>
    <row r="860" spans="1:11" s="132" customFormat="1" ht="30" customHeight="1" x14ac:dyDescent="0.25">
      <c r="A860" s="263"/>
      <c r="B860" s="255"/>
      <c r="C860" s="161" t="s">
        <v>197</v>
      </c>
      <c r="D860" s="160">
        <f>D859</f>
        <v>1477.7</v>
      </c>
      <c r="E860" s="160">
        <f t="shared" ref="E860:H860" si="121">E859</f>
        <v>1477.7</v>
      </c>
      <c r="F860" s="160">
        <f t="shared" si="121"/>
        <v>1477.7</v>
      </c>
      <c r="G860" s="160">
        <f t="shared" si="121"/>
        <v>1477.7</v>
      </c>
      <c r="H860" s="160">
        <f t="shared" si="121"/>
        <v>1477.7</v>
      </c>
      <c r="I860" s="178">
        <v>0</v>
      </c>
      <c r="J860" s="178">
        <v>0</v>
      </c>
      <c r="K860" s="178">
        <v>0</v>
      </c>
    </row>
    <row r="861" spans="1:11" s="132" customFormat="1" ht="30" customHeight="1" x14ac:dyDescent="0.25">
      <c r="A861" s="263"/>
      <c r="B861" s="255"/>
      <c r="C861" s="159" t="s">
        <v>34</v>
      </c>
      <c r="D861" s="160">
        <v>72409.2</v>
      </c>
      <c r="E861" s="160">
        <v>72409.2</v>
      </c>
      <c r="F861" s="160">
        <v>72409.2</v>
      </c>
      <c r="G861" s="160">
        <f>G868+G875</f>
        <v>72409.2</v>
      </c>
      <c r="H861" s="160">
        <f>H868+H875</f>
        <v>72409.2</v>
      </c>
      <c r="I861" s="178">
        <f>G861/D861*100</f>
        <v>100</v>
      </c>
      <c r="J861" s="178">
        <f t="shared" ref="J861" si="122">H861/E861*100</f>
        <v>100</v>
      </c>
      <c r="K861" s="178">
        <f>K859</f>
        <v>100</v>
      </c>
    </row>
    <row r="862" spans="1:11" s="132" customFormat="1" ht="30" customHeight="1" x14ac:dyDescent="0.25">
      <c r="A862" s="263"/>
      <c r="B862" s="255"/>
      <c r="C862" s="161" t="s">
        <v>198</v>
      </c>
      <c r="D862" s="160">
        <f>D861</f>
        <v>72409.2</v>
      </c>
      <c r="E862" s="160">
        <f>E861</f>
        <v>72409.2</v>
      </c>
      <c r="F862" s="160">
        <f>F861</f>
        <v>72409.2</v>
      </c>
      <c r="G862" s="160">
        <f>G861</f>
        <v>72409.2</v>
      </c>
      <c r="H862" s="160">
        <f>H861</f>
        <v>72409.2</v>
      </c>
      <c r="I862" s="178">
        <v>0</v>
      </c>
      <c r="J862" s="178">
        <v>0</v>
      </c>
      <c r="K862" s="178">
        <v>0</v>
      </c>
    </row>
    <row r="863" spans="1:11" s="132" customFormat="1" ht="30" customHeight="1" x14ac:dyDescent="0.25">
      <c r="A863" s="263"/>
      <c r="B863" s="255"/>
      <c r="C863" s="159" t="s">
        <v>21</v>
      </c>
      <c r="D863" s="160">
        <v>25</v>
      </c>
      <c r="E863" s="160">
        <v>0</v>
      </c>
      <c r="F863" s="178">
        <v>0</v>
      </c>
      <c r="G863" s="178">
        <v>0</v>
      </c>
      <c r="H863" s="178">
        <v>0</v>
      </c>
      <c r="I863" s="178">
        <v>0</v>
      </c>
      <c r="J863" s="178">
        <v>0</v>
      </c>
      <c r="K863" s="178">
        <v>0</v>
      </c>
    </row>
    <row r="864" spans="1:11" s="132" customFormat="1" ht="30" customHeight="1" x14ac:dyDescent="0.25">
      <c r="A864" s="264"/>
      <c r="B864" s="255"/>
      <c r="C864" s="159" t="s">
        <v>22</v>
      </c>
      <c r="D864" s="160">
        <v>0</v>
      </c>
      <c r="E864" s="160">
        <v>0</v>
      </c>
      <c r="F864" s="178">
        <v>0</v>
      </c>
      <c r="G864" s="178">
        <v>0</v>
      </c>
      <c r="H864" s="178">
        <v>0</v>
      </c>
      <c r="I864" s="178">
        <v>0</v>
      </c>
      <c r="J864" s="178">
        <v>0</v>
      </c>
      <c r="K864" s="178">
        <v>0</v>
      </c>
    </row>
    <row r="865" spans="1:11" s="132" customFormat="1" ht="30" customHeight="1" x14ac:dyDescent="0.25">
      <c r="A865" s="262" t="s">
        <v>320</v>
      </c>
      <c r="B865" s="255" t="s">
        <v>315</v>
      </c>
      <c r="C865" s="159" t="s">
        <v>196</v>
      </c>
      <c r="D865" s="160">
        <f>D866+D868+D870+D871</f>
        <v>25535.200000000001</v>
      </c>
      <c r="E865" s="160">
        <f t="shared" ref="E865:H865" si="123">E866+E868+E870+E871</f>
        <v>25510.2</v>
      </c>
      <c r="F865" s="160">
        <f t="shared" si="123"/>
        <v>25510.2</v>
      </c>
      <c r="G865" s="160">
        <f t="shared" si="123"/>
        <v>25535.200000000001</v>
      </c>
      <c r="H865" s="160">
        <f t="shared" si="123"/>
        <v>25535.200000000001</v>
      </c>
      <c r="I865" s="156">
        <f>G865/D865*100</f>
        <v>100</v>
      </c>
      <c r="J865" s="156">
        <f>G865/E865*100</f>
        <v>100.09800001568001</v>
      </c>
      <c r="K865" s="156">
        <f>G865/F865*100</f>
        <v>100.09800001568001</v>
      </c>
    </row>
    <row r="866" spans="1:11" s="132" customFormat="1" ht="30" customHeight="1" x14ac:dyDescent="0.25">
      <c r="A866" s="263"/>
      <c r="B866" s="255"/>
      <c r="C866" s="159" t="s">
        <v>19</v>
      </c>
      <c r="D866" s="160">
        <v>510.2</v>
      </c>
      <c r="E866" s="160">
        <v>510.2</v>
      </c>
      <c r="F866" s="160">
        <v>510.2</v>
      </c>
      <c r="G866" s="160">
        <v>510.2</v>
      </c>
      <c r="H866" s="160">
        <v>510.2</v>
      </c>
      <c r="I866" s="178">
        <f>G866/D866*100</f>
        <v>100</v>
      </c>
      <c r="J866" s="178">
        <f>G866/E866*100</f>
        <v>100</v>
      </c>
      <c r="K866" s="178">
        <f>G866/F866*100</f>
        <v>100</v>
      </c>
    </row>
    <row r="867" spans="1:11" s="132" customFormat="1" ht="30" customHeight="1" x14ac:dyDescent="0.25">
      <c r="A867" s="263"/>
      <c r="B867" s="255"/>
      <c r="C867" s="161" t="s">
        <v>197</v>
      </c>
      <c r="D867" s="160">
        <f>D866</f>
        <v>510.2</v>
      </c>
      <c r="E867" s="160">
        <f t="shared" ref="E867:H867" si="124">E866</f>
        <v>510.2</v>
      </c>
      <c r="F867" s="160">
        <f t="shared" si="124"/>
        <v>510.2</v>
      </c>
      <c r="G867" s="160">
        <f t="shared" si="124"/>
        <v>510.2</v>
      </c>
      <c r="H867" s="160">
        <f t="shared" si="124"/>
        <v>510.2</v>
      </c>
      <c r="I867" s="178">
        <v>0</v>
      </c>
      <c r="J867" s="178">
        <v>0</v>
      </c>
      <c r="K867" s="178">
        <v>0</v>
      </c>
    </row>
    <row r="868" spans="1:11" s="132" customFormat="1" ht="30" customHeight="1" x14ac:dyDescent="0.25">
      <c r="A868" s="263"/>
      <c r="B868" s="255"/>
      <c r="C868" s="159" t="s">
        <v>34</v>
      </c>
      <c r="D868" s="160">
        <v>25000</v>
      </c>
      <c r="E868" s="160">
        <v>25000</v>
      </c>
      <c r="F868" s="160">
        <v>25000</v>
      </c>
      <c r="G868" s="160">
        <v>25000</v>
      </c>
      <c r="H868" s="160">
        <v>25000</v>
      </c>
      <c r="I868" s="178">
        <f>G868/D868*100</f>
        <v>100</v>
      </c>
      <c r="J868" s="178">
        <f t="shared" ref="J868" si="125">H868/E868*100</f>
        <v>100</v>
      </c>
      <c r="K868" s="178">
        <f>G868/F868*100</f>
        <v>100</v>
      </c>
    </row>
    <row r="869" spans="1:11" s="132" customFormat="1" ht="30" customHeight="1" x14ac:dyDescent="0.25">
      <c r="A869" s="263"/>
      <c r="B869" s="255"/>
      <c r="C869" s="161" t="s">
        <v>198</v>
      </c>
      <c r="D869" s="160">
        <f>D868</f>
        <v>25000</v>
      </c>
      <c r="E869" s="160">
        <f>E868</f>
        <v>25000</v>
      </c>
      <c r="F869" s="160">
        <f>F868</f>
        <v>25000</v>
      </c>
      <c r="G869" s="160">
        <f>G868</f>
        <v>25000</v>
      </c>
      <c r="H869" s="160">
        <f>H868</f>
        <v>25000</v>
      </c>
      <c r="I869" s="178">
        <v>0</v>
      </c>
      <c r="J869" s="178">
        <v>0</v>
      </c>
      <c r="K869" s="178">
        <v>0</v>
      </c>
    </row>
    <row r="870" spans="1:11" s="132" customFormat="1" ht="30" customHeight="1" x14ac:dyDescent="0.25">
      <c r="A870" s="263"/>
      <c r="B870" s="255"/>
      <c r="C870" s="159" t="s">
        <v>21</v>
      </c>
      <c r="D870" s="160">
        <v>25</v>
      </c>
      <c r="E870" s="160">
        <v>0</v>
      </c>
      <c r="F870" s="178">
        <v>0</v>
      </c>
      <c r="G870" s="178">
        <v>25</v>
      </c>
      <c r="H870" s="178">
        <v>25</v>
      </c>
      <c r="I870" s="178">
        <f>G870/D870*100</f>
        <v>100</v>
      </c>
      <c r="J870" s="178">
        <v>0</v>
      </c>
      <c r="K870" s="178">
        <v>0</v>
      </c>
    </row>
    <row r="871" spans="1:11" s="132" customFormat="1" ht="30" customHeight="1" x14ac:dyDescent="0.25">
      <c r="A871" s="264"/>
      <c r="B871" s="255"/>
      <c r="C871" s="159" t="s">
        <v>22</v>
      </c>
      <c r="D871" s="160">
        <v>0</v>
      </c>
      <c r="E871" s="160">
        <v>0</v>
      </c>
      <c r="F871" s="178">
        <v>0</v>
      </c>
      <c r="G871" s="178">
        <v>0</v>
      </c>
      <c r="H871" s="178">
        <v>0</v>
      </c>
      <c r="I871" s="178">
        <v>0</v>
      </c>
      <c r="J871" s="178">
        <v>0</v>
      </c>
      <c r="K871" s="178">
        <v>0</v>
      </c>
    </row>
    <row r="872" spans="1:11" s="132" customFormat="1" ht="30" customHeight="1" x14ac:dyDescent="0.25">
      <c r="A872" s="263" t="s">
        <v>321</v>
      </c>
      <c r="B872" s="255" t="s">
        <v>315</v>
      </c>
      <c r="C872" s="159" t="s">
        <v>196</v>
      </c>
      <c r="D872" s="160">
        <f>D873+D875+D877+D878</f>
        <v>48376.7</v>
      </c>
      <c r="E872" s="160">
        <f>E873+E875+E877+E878</f>
        <v>48376.7</v>
      </c>
      <c r="F872" s="160">
        <f>F873+F875+F877+F878</f>
        <v>48376.7</v>
      </c>
      <c r="G872" s="160">
        <f>G873+G875+G877+G878</f>
        <v>48376.7</v>
      </c>
      <c r="H872" s="160">
        <f>H873+H875+H877+H878</f>
        <v>48376.7</v>
      </c>
      <c r="I872" s="156">
        <f>G872/D872*100</f>
        <v>100</v>
      </c>
      <c r="J872" s="156">
        <f>G872/E872*100</f>
        <v>100</v>
      </c>
      <c r="K872" s="156">
        <f>G872/F872*100</f>
        <v>100</v>
      </c>
    </row>
    <row r="873" spans="1:11" s="132" customFormat="1" ht="30" customHeight="1" x14ac:dyDescent="0.25">
      <c r="A873" s="263"/>
      <c r="B873" s="255"/>
      <c r="C873" s="159" t="s">
        <v>19</v>
      </c>
      <c r="D873" s="160">
        <v>967.5</v>
      </c>
      <c r="E873" s="160">
        <v>967.5</v>
      </c>
      <c r="F873" s="160">
        <v>967.5</v>
      </c>
      <c r="G873" s="160">
        <v>967.5</v>
      </c>
      <c r="H873" s="160">
        <v>967.5</v>
      </c>
      <c r="I873" s="178">
        <f>G873/D873*100</f>
        <v>100</v>
      </c>
      <c r="J873" s="178">
        <f>G873/E873*100</f>
        <v>100</v>
      </c>
      <c r="K873" s="178">
        <f>G873/F873*100</f>
        <v>100</v>
      </c>
    </row>
    <row r="874" spans="1:11" s="132" customFormat="1" ht="30" customHeight="1" x14ac:dyDescent="0.25">
      <c r="A874" s="263"/>
      <c r="B874" s="255"/>
      <c r="C874" s="161" t="s">
        <v>197</v>
      </c>
      <c r="D874" s="160">
        <f>D873</f>
        <v>967.5</v>
      </c>
      <c r="E874" s="160">
        <f t="shared" ref="E874:H874" si="126">E873</f>
        <v>967.5</v>
      </c>
      <c r="F874" s="160">
        <f t="shared" si="126"/>
        <v>967.5</v>
      </c>
      <c r="G874" s="160">
        <f t="shared" si="126"/>
        <v>967.5</v>
      </c>
      <c r="H874" s="160">
        <f t="shared" si="126"/>
        <v>967.5</v>
      </c>
      <c r="I874" s="178">
        <v>0</v>
      </c>
      <c r="J874" s="178">
        <v>0</v>
      </c>
      <c r="K874" s="178">
        <v>0</v>
      </c>
    </row>
    <row r="875" spans="1:11" s="132" customFormat="1" ht="30" customHeight="1" x14ac:dyDescent="0.25">
      <c r="A875" s="263"/>
      <c r="B875" s="255"/>
      <c r="C875" s="159" t="s">
        <v>34</v>
      </c>
      <c r="D875" s="160">
        <v>47409.2</v>
      </c>
      <c r="E875" s="160">
        <v>47409.2</v>
      </c>
      <c r="F875" s="160">
        <v>47409.2</v>
      </c>
      <c r="G875" s="160">
        <v>47409.2</v>
      </c>
      <c r="H875" s="178">
        <v>47409.2</v>
      </c>
      <c r="I875" s="178">
        <f t="shared" ref="I875:J875" si="127">E875/D875*100</f>
        <v>100</v>
      </c>
      <c r="J875" s="178">
        <f t="shared" si="127"/>
        <v>100</v>
      </c>
      <c r="K875" s="178">
        <f>G875/F875*100</f>
        <v>100</v>
      </c>
    </row>
    <row r="876" spans="1:11" s="132" customFormat="1" ht="30" customHeight="1" x14ac:dyDescent="0.25">
      <c r="A876" s="263"/>
      <c r="B876" s="255"/>
      <c r="C876" s="161" t="s">
        <v>198</v>
      </c>
      <c r="D876" s="160">
        <f>D875</f>
        <v>47409.2</v>
      </c>
      <c r="E876" s="160">
        <f>E875</f>
        <v>47409.2</v>
      </c>
      <c r="F876" s="160">
        <f>F875</f>
        <v>47409.2</v>
      </c>
      <c r="G876" s="160">
        <f>G875</f>
        <v>47409.2</v>
      </c>
      <c r="H876" s="160">
        <f>H875</f>
        <v>47409.2</v>
      </c>
      <c r="I876" s="178">
        <v>0</v>
      </c>
      <c r="J876" s="178">
        <v>0</v>
      </c>
      <c r="K876" s="178">
        <v>0</v>
      </c>
    </row>
    <row r="877" spans="1:11" s="132" customFormat="1" ht="30" customHeight="1" x14ac:dyDescent="0.25">
      <c r="A877" s="263"/>
      <c r="B877" s="255"/>
      <c r="C877" s="159" t="s">
        <v>21</v>
      </c>
      <c r="D877" s="160">
        <v>0</v>
      </c>
      <c r="E877" s="160">
        <v>0</v>
      </c>
      <c r="F877" s="178">
        <v>0</v>
      </c>
      <c r="G877" s="178">
        <v>0</v>
      </c>
      <c r="H877" s="178">
        <v>0</v>
      </c>
      <c r="I877" s="178">
        <v>0</v>
      </c>
      <c r="J877" s="178">
        <v>0</v>
      </c>
      <c r="K877" s="178">
        <v>0</v>
      </c>
    </row>
    <row r="878" spans="1:11" s="132" customFormat="1" ht="30" customHeight="1" x14ac:dyDescent="0.25">
      <c r="A878" s="264"/>
      <c r="B878" s="255"/>
      <c r="C878" s="159" t="s">
        <v>22</v>
      </c>
      <c r="D878" s="160">
        <v>0</v>
      </c>
      <c r="E878" s="160">
        <v>0</v>
      </c>
      <c r="F878" s="178">
        <v>0</v>
      </c>
      <c r="G878" s="178">
        <v>0</v>
      </c>
      <c r="H878" s="178">
        <v>0</v>
      </c>
      <c r="I878" s="178">
        <v>0</v>
      </c>
      <c r="J878" s="178">
        <v>0</v>
      </c>
      <c r="K878" s="178">
        <v>0</v>
      </c>
    </row>
    <row r="879" spans="1:11" s="132" customFormat="1" ht="30" customHeight="1" x14ac:dyDescent="0.25">
      <c r="A879" s="265" t="s">
        <v>322</v>
      </c>
      <c r="B879" s="255" t="s">
        <v>315</v>
      </c>
      <c r="C879" s="159" t="s">
        <v>196</v>
      </c>
      <c r="D879" s="160">
        <f>D880+D882+D884+D885</f>
        <v>956.7</v>
      </c>
      <c r="E879" s="160">
        <f>E880+E882+E884+E885</f>
        <v>956.7</v>
      </c>
      <c r="F879" s="160">
        <f>F880+F882+F884+F885</f>
        <v>956.7</v>
      </c>
      <c r="G879" s="160">
        <f>G880+G882+G884+G885</f>
        <v>956.7</v>
      </c>
      <c r="H879" s="160">
        <f>H880+H882+H884+H885</f>
        <v>956.7</v>
      </c>
      <c r="I879" s="156">
        <f>G879/D879*100</f>
        <v>100</v>
      </c>
      <c r="J879" s="156">
        <f>G879/E879*100</f>
        <v>100</v>
      </c>
      <c r="K879" s="156">
        <f>G879/F879*100</f>
        <v>100</v>
      </c>
    </row>
    <row r="880" spans="1:11" s="132" customFormat="1" ht="30" customHeight="1" x14ac:dyDescent="0.25">
      <c r="A880" s="266"/>
      <c r="B880" s="255"/>
      <c r="C880" s="159" t="s">
        <v>19</v>
      </c>
      <c r="D880" s="160">
        <v>105.2</v>
      </c>
      <c r="E880" s="160">
        <v>105.2</v>
      </c>
      <c r="F880" s="160">
        <v>105.2</v>
      </c>
      <c r="G880" s="160">
        <v>105.2</v>
      </c>
      <c r="H880" s="160">
        <v>105.2</v>
      </c>
      <c r="I880" s="178">
        <f>G880/D880*100</f>
        <v>100</v>
      </c>
      <c r="J880" s="178">
        <f>G880/E880*100</f>
        <v>100</v>
      </c>
      <c r="K880" s="178">
        <f>G880/F880*100</f>
        <v>100</v>
      </c>
    </row>
    <row r="881" spans="1:11" s="132" customFormat="1" ht="30" customHeight="1" x14ac:dyDescent="0.25">
      <c r="A881" s="266"/>
      <c r="B881" s="255"/>
      <c r="C881" s="161" t="s">
        <v>197</v>
      </c>
      <c r="D881" s="160">
        <f>D880</f>
        <v>105.2</v>
      </c>
      <c r="E881" s="160">
        <f t="shared" ref="E881:H881" si="128">E880</f>
        <v>105.2</v>
      </c>
      <c r="F881" s="160">
        <f t="shared" si="128"/>
        <v>105.2</v>
      </c>
      <c r="G881" s="160">
        <f t="shared" si="128"/>
        <v>105.2</v>
      </c>
      <c r="H881" s="160">
        <f t="shared" si="128"/>
        <v>105.2</v>
      </c>
      <c r="I881" s="178">
        <f t="shared" ref="I881:I883" si="129">G881/D881*100</f>
        <v>100</v>
      </c>
      <c r="J881" s="178">
        <f t="shared" ref="J881:J883" si="130">G881/E881*100</f>
        <v>100</v>
      </c>
      <c r="K881" s="178">
        <f t="shared" ref="K881:K883" si="131">G881/F881*100</f>
        <v>100</v>
      </c>
    </row>
    <row r="882" spans="1:11" s="132" customFormat="1" ht="30" customHeight="1" x14ac:dyDescent="0.25">
      <c r="A882" s="266"/>
      <c r="B882" s="255"/>
      <c r="C882" s="159" t="s">
        <v>34</v>
      </c>
      <c r="D882" s="160">
        <v>851.5</v>
      </c>
      <c r="E882" s="160">
        <v>851.5</v>
      </c>
      <c r="F882" s="160">
        <v>851.5</v>
      </c>
      <c r="G882" s="160">
        <v>851.5</v>
      </c>
      <c r="H882" s="160">
        <v>851.5</v>
      </c>
      <c r="I882" s="178">
        <f t="shared" si="129"/>
        <v>100</v>
      </c>
      <c r="J882" s="178">
        <f t="shared" si="130"/>
        <v>100</v>
      </c>
      <c r="K882" s="178">
        <f t="shared" si="131"/>
        <v>100</v>
      </c>
    </row>
    <row r="883" spans="1:11" s="132" customFormat="1" ht="30" customHeight="1" x14ac:dyDescent="0.25">
      <c r="A883" s="266"/>
      <c r="B883" s="255"/>
      <c r="C883" s="161" t="s">
        <v>198</v>
      </c>
      <c r="D883" s="160">
        <f>D882</f>
        <v>851.5</v>
      </c>
      <c r="E883" s="160">
        <f>E882</f>
        <v>851.5</v>
      </c>
      <c r="F883" s="160">
        <f>F882</f>
        <v>851.5</v>
      </c>
      <c r="G883" s="160">
        <f>G882</f>
        <v>851.5</v>
      </c>
      <c r="H883" s="160">
        <f>H882</f>
        <v>851.5</v>
      </c>
      <c r="I883" s="178">
        <f t="shared" si="129"/>
        <v>100</v>
      </c>
      <c r="J883" s="178">
        <f t="shared" si="130"/>
        <v>100</v>
      </c>
      <c r="K883" s="178">
        <f t="shared" si="131"/>
        <v>100</v>
      </c>
    </row>
    <row r="884" spans="1:11" s="132" customFormat="1" ht="30" customHeight="1" x14ac:dyDescent="0.25">
      <c r="A884" s="266"/>
      <c r="B884" s="255"/>
      <c r="C884" s="159" t="s">
        <v>21</v>
      </c>
      <c r="D884" s="160">
        <v>0</v>
      </c>
      <c r="E884" s="160">
        <v>0</v>
      </c>
      <c r="F884" s="178">
        <v>0</v>
      </c>
      <c r="G884" s="178">
        <v>0</v>
      </c>
      <c r="H884" s="178">
        <v>0</v>
      </c>
      <c r="I884" s="178">
        <v>0</v>
      </c>
      <c r="J884" s="178">
        <v>0</v>
      </c>
      <c r="K884" s="178">
        <v>0</v>
      </c>
    </row>
    <row r="885" spans="1:11" s="132" customFormat="1" ht="30" customHeight="1" x14ac:dyDescent="0.25">
      <c r="A885" s="267"/>
      <c r="B885" s="255"/>
      <c r="C885" s="159" t="s">
        <v>22</v>
      </c>
      <c r="D885" s="160">
        <v>0</v>
      </c>
      <c r="E885" s="160">
        <v>0</v>
      </c>
      <c r="F885" s="178">
        <v>0</v>
      </c>
      <c r="G885" s="178">
        <v>0</v>
      </c>
      <c r="H885" s="178">
        <v>0</v>
      </c>
      <c r="I885" s="178">
        <v>0</v>
      </c>
      <c r="J885" s="178">
        <v>0</v>
      </c>
      <c r="K885" s="178">
        <v>0</v>
      </c>
    </row>
    <row r="886" spans="1:11" s="132" customFormat="1" ht="30" customHeight="1" x14ac:dyDescent="0.25">
      <c r="A886" s="262" t="s">
        <v>323</v>
      </c>
      <c r="B886" s="256" t="s">
        <v>324</v>
      </c>
      <c r="C886" s="159" t="s">
        <v>196</v>
      </c>
      <c r="D886" s="160">
        <f>D887+D889+D891+D892+D893</f>
        <v>311263.3</v>
      </c>
      <c r="E886" s="160">
        <f t="shared" ref="E886:H886" si="132">E887+E889+E891+E892+E893</f>
        <v>311263.3</v>
      </c>
      <c r="F886" s="160">
        <f t="shared" si="132"/>
        <v>311263.3</v>
      </c>
      <c r="G886" s="160">
        <f t="shared" si="132"/>
        <v>208089.9</v>
      </c>
      <c r="H886" s="160">
        <f t="shared" si="132"/>
        <v>208089.9</v>
      </c>
      <c r="I886" s="156">
        <f>G886/D886*100</f>
        <v>66.853336066282139</v>
      </c>
      <c r="J886" s="156">
        <f>G886/E886*100</f>
        <v>66.853336066282139</v>
      </c>
      <c r="K886" s="156">
        <f>G886/F886*100</f>
        <v>66.853336066282139</v>
      </c>
    </row>
    <row r="887" spans="1:11" s="132" customFormat="1" ht="30" customHeight="1" x14ac:dyDescent="0.25">
      <c r="A887" s="263"/>
      <c r="B887" s="257"/>
      <c r="C887" s="159" t="s">
        <v>19</v>
      </c>
      <c r="D887" s="160">
        <f>D895+D903</f>
        <v>162263.29999999999</v>
      </c>
      <c r="E887" s="160">
        <f t="shared" ref="E887:H889" si="133">E895+E903</f>
        <v>162263.29999999999</v>
      </c>
      <c r="F887" s="160">
        <f t="shared" si="133"/>
        <v>162263.29999999999</v>
      </c>
      <c r="G887" s="160">
        <f t="shared" si="133"/>
        <v>65429.4</v>
      </c>
      <c r="H887" s="160">
        <f t="shared" si="133"/>
        <v>65429.4</v>
      </c>
      <c r="I887" s="178">
        <f>G887/D887*100</f>
        <v>40.322981228657376</v>
      </c>
      <c r="J887" s="178">
        <f>G887/E887*100</f>
        <v>40.322981228657376</v>
      </c>
      <c r="K887" s="178">
        <f>G887/F887*100</f>
        <v>40.322981228657376</v>
      </c>
    </row>
    <row r="888" spans="1:11" s="132" customFormat="1" ht="30" customHeight="1" x14ac:dyDescent="0.25">
      <c r="A888" s="263"/>
      <c r="B888" s="257"/>
      <c r="C888" s="161" t="s">
        <v>197</v>
      </c>
      <c r="D888" s="160">
        <f>D896+D904</f>
        <v>161909.9</v>
      </c>
      <c r="E888" s="160">
        <f t="shared" si="133"/>
        <v>161909.9</v>
      </c>
      <c r="F888" s="160">
        <f t="shared" si="133"/>
        <v>161909.9</v>
      </c>
      <c r="G888" s="160">
        <f t="shared" si="133"/>
        <v>65429.4</v>
      </c>
      <c r="H888" s="160">
        <f t="shared" si="133"/>
        <v>65429.4</v>
      </c>
      <c r="I888" s="178">
        <v>0</v>
      </c>
      <c r="J888" s="178">
        <v>0</v>
      </c>
      <c r="K888" s="178">
        <v>0</v>
      </c>
    </row>
    <row r="889" spans="1:11" s="132" customFormat="1" ht="30" customHeight="1" x14ac:dyDescent="0.25">
      <c r="A889" s="263"/>
      <c r="B889" s="257"/>
      <c r="C889" s="159" t="s">
        <v>34</v>
      </c>
      <c r="D889" s="160">
        <f>D897+D905</f>
        <v>149000</v>
      </c>
      <c r="E889" s="160">
        <f t="shared" si="133"/>
        <v>149000</v>
      </c>
      <c r="F889" s="160">
        <f t="shared" si="133"/>
        <v>149000</v>
      </c>
      <c r="G889" s="160">
        <f t="shared" si="133"/>
        <v>142660.5</v>
      </c>
      <c r="H889" s="160">
        <f t="shared" si="133"/>
        <v>142660.5</v>
      </c>
      <c r="I889" s="178">
        <v>0</v>
      </c>
      <c r="J889" s="178">
        <v>0</v>
      </c>
      <c r="K889" s="178">
        <v>0</v>
      </c>
    </row>
    <row r="890" spans="1:11" s="132" customFormat="1" ht="30" customHeight="1" x14ac:dyDescent="0.25">
      <c r="A890" s="263"/>
      <c r="B890" s="257"/>
      <c r="C890" s="161" t="s">
        <v>198</v>
      </c>
      <c r="D890" s="160">
        <f>D889</f>
        <v>149000</v>
      </c>
      <c r="E890" s="160">
        <f t="shared" ref="E890:G890" si="134">E889</f>
        <v>149000</v>
      </c>
      <c r="F890" s="160">
        <f t="shared" si="134"/>
        <v>149000</v>
      </c>
      <c r="G890" s="160">
        <f t="shared" si="134"/>
        <v>142660.5</v>
      </c>
      <c r="H890" s="160">
        <f>H889</f>
        <v>142660.5</v>
      </c>
      <c r="I890" s="178">
        <v>0</v>
      </c>
      <c r="J890" s="178">
        <v>0</v>
      </c>
      <c r="K890" s="178">
        <v>0</v>
      </c>
    </row>
    <row r="891" spans="1:11" s="132" customFormat="1" ht="30" customHeight="1" x14ac:dyDescent="0.25">
      <c r="A891" s="263"/>
      <c r="B891" s="257"/>
      <c r="C891" s="159" t="s">
        <v>21</v>
      </c>
      <c r="D891" s="160">
        <v>0</v>
      </c>
      <c r="E891" s="160">
        <v>0</v>
      </c>
      <c r="F891" s="178">
        <v>0</v>
      </c>
      <c r="G891" s="178">
        <v>0</v>
      </c>
      <c r="H891" s="178">
        <v>0</v>
      </c>
      <c r="I891" s="178">
        <v>0</v>
      </c>
      <c r="J891" s="178">
        <v>0</v>
      </c>
      <c r="K891" s="178">
        <v>0</v>
      </c>
    </row>
    <row r="892" spans="1:11" s="132" customFormat="1" ht="30" customHeight="1" x14ac:dyDescent="0.25">
      <c r="A892" s="263"/>
      <c r="B892" s="257"/>
      <c r="C892" s="159" t="s">
        <v>22</v>
      </c>
      <c r="D892" s="160">
        <v>0</v>
      </c>
      <c r="E892" s="160">
        <v>0</v>
      </c>
      <c r="F892" s="178">
        <v>0</v>
      </c>
      <c r="G892" s="178">
        <v>0</v>
      </c>
      <c r="H892" s="178">
        <v>0</v>
      </c>
      <c r="I892" s="178">
        <v>0</v>
      </c>
      <c r="J892" s="178">
        <v>0</v>
      </c>
      <c r="K892" s="178">
        <v>0</v>
      </c>
    </row>
    <row r="893" spans="1:11" s="132" customFormat="1" ht="30" customHeight="1" x14ac:dyDescent="0.25">
      <c r="A893" s="264"/>
      <c r="B893" s="258"/>
      <c r="C893" s="164" t="s">
        <v>199</v>
      </c>
      <c r="D893" s="160">
        <f>D901</f>
        <v>0</v>
      </c>
      <c r="E893" s="160">
        <f t="shared" ref="E893:H893" si="135">E901</f>
        <v>0</v>
      </c>
      <c r="F893" s="160">
        <f t="shared" si="135"/>
        <v>0</v>
      </c>
      <c r="G893" s="160">
        <f t="shared" si="135"/>
        <v>0</v>
      </c>
      <c r="H893" s="160">
        <f t="shared" si="135"/>
        <v>0</v>
      </c>
      <c r="I893" s="178"/>
      <c r="J893" s="178"/>
      <c r="K893" s="178"/>
    </row>
    <row r="894" spans="1:11" s="132" customFormat="1" ht="30" customHeight="1" x14ac:dyDescent="0.25">
      <c r="A894" s="248" t="s">
        <v>325</v>
      </c>
      <c r="B894" s="256" t="s">
        <v>324</v>
      </c>
      <c r="C894" s="159" t="s">
        <v>196</v>
      </c>
      <c r="D894" s="160">
        <f>D895+D897+D899+D900+D901</f>
        <v>94409.4</v>
      </c>
      <c r="E894" s="160">
        <f t="shared" ref="E894:H894" si="136">E895+E897+E899+E900+E901</f>
        <v>94409.4</v>
      </c>
      <c r="F894" s="160">
        <f t="shared" si="136"/>
        <v>94409.4</v>
      </c>
      <c r="G894" s="160">
        <f t="shared" si="136"/>
        <v>81451.899999999994</v>
      </c>
      <c r="H894" s="160">
        <f t="shared" si="136"/>
        <v>81451.899999999994</v>
      </c>
      <c r="I894" s="156">
        <f>G894/D894*100</f>
        <v>86.275201410029084</v>
      </c>
      <c r="J894" s="156">
        <f>G894/E894*100</f>
        <v>86.275201410029084</v>
      </c>
      <c r="K894" s="156">
        <f>G894/F894*100</f>
        <v>86.275201410029084</v>
      </c>
    </row>
    <row r="895" spans="1:11" s="132" customFormat="1" ht="30" customHeight="1" x14ac:dyDescent="0.25">
      <c r="A895" s="249"/>
      <c r="B895" s="257"/>
      <c r="C895" s="159" t="s">
        <v>19</v>
      </c>
      <c r="D895" s="160">
        <f>44232.3+4823.7+353.4-353.4+353.4</f>
        <v>49409.4</v>
      </c>
      <c r="E895" s="160">
        <f t="shared" ref="E895:F895" si="137">44232.3+4823.7+353.4-353.4+353.4</f>
        <v>49409.4</v>
      </c>
      <c r="F895" s="160">
        <f t="shared" si="137"/>
        <v>49409.4</v>
      </c>
      <c r="G895" s="160">
        <v>42623.8</v>
      </c>
      <c r="H895" s="160">
        <v>42623.8</v>
      </c>
      <c r="I895" s="178">
        <f>G895/D895*100</f>
        <v>86.266580853036061</v>
      </c>
      <c r="J895" s="178">
        <f>G895/E895*100</f>
        <v>86.266580853036061</v>
      </c>
      <c r="K895" s="178">
        <f>G895/F895*100</f>
        <v>86.266580853036061</v>
      </c>
    </row>
    <row r="896" spans="1:11" s="132" customFormat="1" ht="30" customHeight="1" x14ac:dyDescent="0.25">
      <c r="A896" s="249"/>
      <c r="B896" s="257"/>
      <c r="C896" s="161" t="s">
        <v>197</v>
      </c>
      <c r="D896" s="160">
        <v>49056</v>
      </c>
      <c r="E896" s="160">
        <v>49056</v>
      </c>
      <c r="F896" s="160">
        <v>49056</v>
      </c>
      <c r="G896" s="160">
        <f t="shared" ref="G896:H896" si="138">G895</f>
        <v>42623.8</v>
      </c>
      <c r="H896" s="160">
        <f t="shared" si="138"/>
        <v>42623.8</v>
      </c>
      <c r="I896" s="178">
        <v>0</v>
      </c>
      <c r="J896" s="178">
        <v>0</v>
      </c>
      <c r="K896" s="178">
        <v>0</v>
      </c>
    </row>
    <row r="897" spans="1:11" s="132" customFormat="1" ht="30" customHeight="1" x14ac:dyDescent="0.25">
      <c r="A897" s="249"/>
      <c r="B897" s="257"/>
      <c r="C897" s="159" t="s">
        <v>34</v>
      </c>
      <c r="D897" s="160">
        <v>45000</v>
      </c>
      <c r="E897" s="160">
        <v>45000</v>
      </c>
      <c r="F897" s="160">
        <v>45000</v>
      </c>
      <c r="G897" s="178">
        <v>38828.1</v>
      </c>
      <c r="H897" s="178">
        <v>38828.1</v>
      </c>
      <c r="I897" s="178">
        <f>G897/D897*100</f>
        <v>86.284666666666666</v>
      </c>
      <c r="J897" s="178">
        <f t="shared" ref="J897" si="139">H897/E897*100</f>
        <v>86.284666666666666</v>
      </c>
      <c r="K897" s="178">
        <f>G897/F897*100</f>
        <v>86.284666666666666</v>
      </c>
    </row>
    <row r="898" spans="1:11" s="132" customFormat="1" ht="30" customHeight="1" x14ac:dyDescent="0.25">
      <c r="A898" s="249"/>
      <c r="B898" s="257"/>
      <c r="C898" s="161" t="s">
        <v>198</v>
      </c>
      <c r="D898" s="160">
        <f>D897</f>
        <v>45000</v>
      </c>
      <c r="E898" s="160">
        <f>E897</f>
        <v>45000</v>
      </c>
      <c r="F898" s="160">
        <f>F897</f>
        <v>45000</v>
      </c>
      <c r="G898" s="160">
        <f>G897</f>
        <v>38828.1</v>
      </c>
      <c r="H898" s="160">
        <f>H897</f>
        <v>38828.1</v>
      </c>
      <c r="I898" s="178">
        <v>0</v>
      </c>
      <c r="J898" s="178">
        <v>0</v>
      </c>
      <c r="K898" s="178">
        <v>0</v>
      </c>
    </row>
    <row r="899" spans="1:11" s="132" customFormat="1" ht="30" customHeight="1" x14ac:dyDescent="0.25">
      <c r="A899" s="249"/>
      <c r="B899" s="257"/>
      <c r="C899" s="159" t="s">
        <v>21</v>
      </c>
      <c r="D899" s="160">
        <v>0</v>
      </c>
      <c r="E899" s="160">
        <v>0</v>
      </c>
      <c r="F899" s="178">
        <v>0</v>
      </c>
      <c r="G899" s="178">
        <v>0</v>
      </c>
      <c r="H899" s="178">
        <v>0</v>
      </c>
      <c r="I899" s="178">
        <v>0</v>
      </c>
      <c r="J899" s="178">
        <v>0</v>
      </c>
      <c r="K899" s="178">
        <v>0</v>
      </c>
    </row>
    <row r="900" spans="1:11" s="132" customFormat="1" ht="30" customHeight="1" x14ac:dyDescent="0.25">
      <c r="A900" s="249"/>
      <c r="B900" s="257"/>
      <c r="C900" s="159" t="s">
        <v>22</v>
      </c>
      <c r="D900" s="160">
        <v>0</v>
      </c>
      <c r="E900" s="160">
        <v>0</v>
      </c>
      <c r="F900" s="178">
        <v>0</v>
      </c>
      <c r="G900" s="178">
        <v>0</v>
      </c>
      <c r="H900" s="178">
        <v>0</v>
      </c>
      <c r="I900" s="178">
        <v>0</v>
      </c>
      <c r="J900" s="178">
        <v>0</v>
      </c>
      <c r="K900" s="178">
        <v>0</v>
      </c>
    </row>
    <row r="901" spans="1:11" s="132" customFormat="1" ht="30" customHeight="1" x14ac:dyDescent="0.25">
      <c r="A901" s="250"/>
      <c r="B901" s="258"/>
      <c r="C901" s="164" t="s">
        <v>199</v>
      </c>
      <c r="D901" s="160">
        <f>30000-30000</f>
        <v>0</v>
      </c>
      <c r="E901" s="160">
        <f t="shared" ref="E901:F901" si="140">30000-30000</f>
        <v>0</v>
      </c>
      <c r="F901" s="160">
        <f t="shared" si="140"/>
        <v>0</v>
      </c>
      <c r="G901" s="178">
        <v>0</v>
      </c>
      <c r="H901" s="178">
        <v>0</v>
      </c>
      <c r="I901" s="178">
        <v>0</v>
      </c>
      <c r="J901" s="178">
        <v>0</v>
      </c>
      <c r="K901" s="178">
        <v>0</v>
      </c>
    </row>
    <row r="902" spans="1:11" s="132" customFormat="1" ht="30" customHeight="1" x14ac:dyDescent="0.25">
      <c r="A902" s="248" t="s">
        <v>326</v>
      </c>
      <c r="B902" s="255" t="s">
        <v>324</v>
      </c>
      <c r="C902" s="159" t="s">
        <v>196</v>
      </c>
      <c r="D902" s="160">
        <f>D903+D905+D907+D908</f>
        <v>216853.9</v>
      </c>
      <c r="E902" s="160">
        <f>E903+E905+E907+E908</f>
        <v>216853.9</v>
      </c>
      <c r="F902" s="160">
        <f>F903+F905+F907+F908</f>
        <v>216853.9</v>
      </c>
      <c r="G902" s="160">
        <f>G903+G905+G907+G908</f>
        <v>126638</v>
      </c>
      <c r="H902" s="160">
        <f>H903+H905+H907+H908</f>
        <v>126638</v>
      </c>
      <c r="I902" s="156">
        <f>G902/D902*100</f>
        <v>58.397842971696612</v>
      </c>
      <c r="J902" s="156">
        <f>G902/E902*100</f>
        <v>58.397842971696612</v>
      </c>
      <c r="K902" s="156">
        <f>G902/F902*100</f>
        <v>58.397842971696612</v>
      </c>
    </row>
    <row r="903" spans="1:11" s="132" customFormat="1" ht="30" customHeight="1" x14ac:dyDescent="0.25">
      <c r="A903" s="249"/>
      <c r="B903" s="255"/>
      <c r="C903" s="159" t="s">
        <v>19</v>
      </c>
      <c r="D903" s="160">
        <f>12853.9+100000</f>
        <v>112853.9</v>
      </c>
      <c r="E903" s="160">
        <f t="shared" ref="E903:F903" si="141">12853.9+100000</f>
        <v>112853.9</v>
      </c>
      <c r="F903" s="160">
        <f t="shared" si="141"/>
        <v>112853.9</v>
      </c>
      <c r="G903" s="160">
        <f>12833.2+9972.4</f>
        <v>22805.599999999999</v>
      </c>
      <c r="H903" s="160">
        <f>12833.2+9972.4</f>
        <v>22805.599999999999</v>
      </c>
      <c r="I903" s="178">
        <f>G903/D903*100</f>
        <v>20.208074333275146</v>
      </c>
      <c r="J903" s="178">
        <f>G903/E903*100</f>
        <v>20.208074333275146</v>
      </c>
      <c r="K903" s="178">
        <f>G903/F903*100</f>
        <v>20.208074333275146</v>
      </c>
    </row>
    <row r="904" spans="1:11" s="132" customFormat="1" ht="30" customHeight="1" x14ac:dyDescent="0.25">
      <c r="A904" s="249"/>
      <c r="B904" s="255"/>
      <c r="C904" s="161" t="s">
        <v>197</v>
      </c>
      <c r="D904" s="160">
        <f>D903</f>
        <v>112853.9</v>
      </c>
      <c r="E904" s="160">
        <f t="shared" ref="E904:H904" si="142">E903</f>
        <v>112853.9</v>
      </c>
      <c r="F904" s="160">
        <f t="shared" si="142"/>
        <v>112853.9</v>
      </c>
      <c r="G904" s="160">
        <f t="shared" si="142"/>
        <v>22805.599999999999</v>
      </c>
      <c r="H904" s="160">
        <f t="shared" si="142"/>
        <v>22805.599999999999</v>
      </c>
      <c r="I904" s="178">
        <v>0</v>
      </c>
      <c r="J904" s="178">
        <v>0</v>
      </c>
      <c r="K904" s="178">
        <v>0</v>
      </c>
    </row>
    <row r="905" spans="1:11" s="132" customFormat="1" ht="30" customHeight="1" x14ac:dyDescent="0.25">
      <c r="A905" s="249"/>
      <c r="B905" s="255"/>
      <c r="C905" s="159" t="s">
        <v>34</v>
      </c>
      <c r="D905" s="160">
        <v>104000</v>
      </c>
      <c r="E905" s="160">
        <v>104000</v>
      </c>
      <c r="F905" s="160">
        <v>104000</v>
      </c>
      <c r="G905" s="178">
        <v>103832.4</v>
      </c>
      <c r="H905" s="178">
        <v>103832.4</v>
      </c>
      <c r="I905" s="178">
        <f>G905/D905*100</f>
        <v>99.838846153846148</v>
      </c>
      <c r="J905" s="178">
        <f>G905/E905*100</f>
        <v>99.838846153846148</v>
      </c>
      <c r="K905" s="178">
        <f>H905/F905*100</f>
        <v>99.838846153846148</v>
      </c>
    </row>
    <row r="906" spans="1:11" s="132" customFormat="1" ht="30" customHeight="1" x14ac:dyDescent="0.25">
      <c r="A906" s="249"/>
      <c r="B906" s="255"/>
      <c r="C906" s="161" t="s">
        <v>198</v>
      </c>
      <c r="D906" s="160">
        <f>D905</f>
        <v>104000</v>
      </c>
      <c r="E906" s="160">
        <f t="shared" ref="E906:H906" si="143">E905</f>
        <v>104000</v>
      </c>
      <c r="F906" s="160">
        <f t="shared" si="143"/>
        <v>104000</v>
      </c>
      <c r="G906" s="160">
        <f t="shared" si="143"/>
        <v>103832.4</v>
      </c>
      <c r="H906" s="160">
        <f t="shared" si="143"/>
        <v>103832.4</v>
      </c>
      <c r="I906" s="178">
        <v>0</v>
      </c>
      <c r="J906" s="178">
        <v>0</v>
      </c>
      <c r="K906" s="178">
        <v>0</v>
      </c>
    </row>
    <row r="907" spans="1:11" s="132" customFormat="1" ht="30" customHeight="1" x14ac:dyDescent="0.25">
      <c r="A907" s="249"/>
      <c r="B907" s="255"/>
      <c r="C907" s="159" t="s">
        <v>21</v>
      </c>
      <c r="D907" s="160">
        <v>0</v>
      </c>
      <c r="E907" s="160">
        <v>0</v>
      </c>
      <c r="F907" s="178">
        <v>0</v>
      </c>
      <c r="G907" s="178">
        <v>0</v>
      </c>
      <c r="H907" s="178">
        <v>0</v>
      </c>
      <c r="I907" s="178">
        <v>0</v>
      </c>
      <c r="J907" s="178">
        <v>0</v>
      </c>
      <c r="K907" s="178">
        <v>0</v>
      </c>
    </row>
    <row r="908" spans="1:11" s="132" customFormat="1" ht="30" customHeight="1" thickBot="1" x14ac:dyDescent="0.3">
      <c r="A908" s="250"/>
      <c r="B908" s="255"/>
      <c r="C908" s="159" t="s">
        <v>22</v>
      </c>
      <c r="D908" s="160">
        <v>0</v>
      </c>
      <c r="E908" s="160">
        <v>0</v>
      </c>
      <c r="F908" s="178">
        <v>0</v>
      </c>
      <c r="G908" s="178">
        <v>0</v>
      </c>
      <c r="H908" s="178">
        <v>0</v>
      </c>
      <c r="I908" s="178">
        <v>0</v>
      </c>
      <c r="J908" s="178">
        <v>0</v>
      </c>
      <c r="K908" s="178">
        <v>0</v>
      </c>
    </row>
    <row r="909" spans="1:11" s="132" customFormat="1" ht="30" customHeight="1" x14ac:dyDescent="0.25">
      <c r="A909" s="268" t="s">
        <v>327</v>
      </c>
      <c r="B909" s="255" t="s">
        <v>205</v>
      </c>
      <c r="C909" s="159" t="s">
        <v>196</v>
      </c>
      <c r="D909" s="160">
        <f>D910+D912+D914+D915</f>
        <v>5647.3</v>
      </c>
      <c r="E909" s="160">
        <f>E910+E912+E914+E915</f>
        <v>5589.7</v>
      </c>
      <c r="F909" s="160">
        <f>F910+F912+F914+F915</f>
        <v>5589.7</v>
      </c>
      <c r="G909" s="160">
        <f>G910+G912+G914+G915</f>
        <v>5647.3</v>
      </c>
      <c r="H909" s="160">
        <f>H910+H912+H914+H915</f>
        <v>5647.3</v>
      </c>
      <c r="I909" s="156">
        <f>G909/D909*100</f>
        <v>100</v>
      </c>
      <c r="J909" s="156">
        <f>G909/E909*100</f>
        <v>101.03046675134624</v>
      </c>
      <c r="K909" s="156">
        <f>G909/F909*100</f>
        <v>101.03046675134624</v>
      </c>
    </row>
    <row r="910" spans="1:11" s="132" customFormat="1" ht="30" customHeight="1" x14ac:dyDescent="0.25">
      <c r="A910" s="269"/>
      <c r="B910" s="255"/>
      <c r="C910" s="159" t="s">
        <v>19</v>
      </c>
      <c r="D910" s="160">
        <f>D917+D924</f>
        <v>2110</v>
      </c>
      <c r="E910" s="160">
        <f t="shared" ref="E910:H910" si="144">E917+E924</f>
        <v>2110</v>
      </c>
      <c r="F910" s="160">
        <f t="shared" si="144"/>
        <v>2110</v>
      </c>
      <c r="G910" s="160">
        <f t="shared" si="144"/>
        <v>2110</v>
      </c>
      <c r="H910" s="160">
        <f t="shared" si="144"/>
        <v>2110</v>
      </c>
      <c r="I910" s="178">
        <f>G910/D910*100</f>
        <v>100</v>
      </c>
      <c r="J910" s="178">
        <f>G910/E910*100</f>
        <v>100</v>
      </c>
      <c r="K910" s="178">
        <f>G910/F910*100</f>
        <v>100</v>
      </c>
    </row>
    <row r="911" spans="1:11" s="132" customFormat="1" ht="30" customHeight="1" x14ac:dyDescent="0.25">
      <c r="A911" s="269"/>
      <c r="B911" s="255"/>
      <c r="C911" s="161" t="s">
        <v>197</v>
      </c>
      <c r="D911" s="160">
        <f>D910</f>
        <v>2110</v>
      </c>
      <c r="E911" s="160">
        <f t="shared" ref="E911:H911" si="145">E910</f>
        <v>2110</v>
      </c>
      <c r="F911" s="160">
        <f t="shared" si="145"/>
        <v>2110</v>
      </c>
      <c r="G911" s="160">
        <f t="shared" si="145"/>
        <v>2110</v>
      </c>
      <c r="H911" s="160">
        <f t="shared" si="145"/>
        <v>2110</v>
      </c>
      <c r="I911" s="178">
        <v>0</v>
      </c>
      <c r="J911" s="178">
        <v>0</v>
      </c>
      <c r="K911" s="178">
        <v>0</v>
      </c>
    </row>
    <row r="912" spans="1:11" s="132" customFormat="1" ht="30" customHeight="1" x14ac:dyDescent="0.25">
      <c r="A912" s="269"/>
      <c r="B912" s="255"/>
      <c r="C912" s="159" t="s">
        <v>34</v>
      </c>
      <c r="D912" s="160">
        <f>D919+D926</f>
        <v>3479.7</v>
      </c>
      <c r="E912" s="160">
        <f t="shared" ref="E912:H912" si="146">E919+E926</f>
        <v>3479.7</v>
      </c>
      <c r="F912" s="160">
        <f t="shared" si="146"/>
        <v>3479.7</v>
      </c>
      <c r="G912" s="160">
        <f t="shared" si="146"/>
        <v>3479.7</v>
      </c>
      <c r="H912" s="160">
        <f t="shared" si="146"/>
        <v>3479.7</v>
      </c>
      <c r="I912" s="178">
        <f>G912/D912*100</f>
        <v>100</v>
      </c>
      <c r="J912" s="178">
        <f>G912/E912*100</f>
        <v>100</v>
      </c>
      <c r="K912" s="178">
        <f>G912/F912*100</f>
        <v>100</v>
      </c>
    </row>
    <row r="913" spans="1:11" s="132" customFormat="1" ht="30" customHeight="1" x14ac:dyDescent="0.25">
      <c r="A913" s="269"/>
      <c r="B913" s="255"/>
      <c r="C913" s="161" t="s">
        <v>198</v>
      </c>
      <c r="D913" s="160">
        <f>D912</f>
        <v>3479.7</v>
      </c>
      <c r="E913" s="160">
        <f>E912</f>
        <v>3479.7</v>
      </c>
      <c r="F913" s="160">
        <f t="shared" ref="F913:H913" si="147">F912</f>
        <v>3479.7</v>
      </c>
      <c r="G913" s="160">
        <f t="shared" si="147"/>
        <v>3479.7</v>
      </c>
      <c r="H913" s="160">
        <f t="shared" si="147"/>
        <v>3479.7</v>
      </c>
      <c r="I913" s="178">
        <v>0</v>
      </c>
      <c r="J913" s="178">
        <v>0</v>
      </c>
      <c r="K913" s="178">
        <v>0</v>
      </c>
    </row>
    <row r="914" spans="1:11" s="132" customFormat="1" ht="30" customHeight="1" x14ac:dyDescent="0.25">
      <c r="A914" s="269"/>
      <c r="B914" s="255"/>
      <c r="C914" s="159" t="s">
        <v>21</v>
      </c>
      <c r="D914" s="160">
        <f>D921+D928</f>
        <v>57.6</v>
      </c>
      <c r="E914" s="160">
        <f t="shared" ref="E914:H914" si="148">E921+E928</f>
        <v>0</v>
      </c>
      <c r="F914" s="160">
        <f t="shared" si="148"/>
        <v>0</v>
      </c>
      <c r="G914" s="160">
        <f t="shared" si="148"/>
        <v>57.6</v>
      </c>
      <c r="H914" s="160">
        <f t="shared" si="148"/>
        <v>57.6</v>
      </c>
      <c r="I914" s="178">
        <v>0</v>
      </c>
      <c r="J914" s="178">
        <v>0</v>
      </c>
      <c r="K914" s="178">
        <v>0</v>
      </c>
    </row>
    <row r="915" spans="1:11" s="132" customFormat="1" ht="30" customHeight="1" thickBot="1" x14ac:dyDescent="0.3">
      <c r="A915" s="270"/>
      <c r="B915" s="255"/>
      <c r="C915" s="159" t="s">
        <v>22</v>
      </c>
      <c r="D915" s="160">
        <v>0</v>
      </c>
      <c r="E915" s="160">
        <v>0</v>
      </c>
      <c r="F915" s="178">
        <v>0</v>
      </c>
      <c r="G915" s="178">
        <v>0</v>
      </c>
      <c r="H915" s="178">
        <v>0</v>
      </c>
      <c r="I915" s="178">
        <v>0</v>
      </c>
      <c r="J915" s="178">
        <v>0</v>
      </c>
      <c r="K915" s="178">
        <v>0</v>
      </c>
    </row>
    <row r="916" spans="1:11" s="132" customFormat="1" ht="30" customHeight="1" x14ac:dyDescent="0.25">
      <c r="A916" s="271" t="s">
        <v>328</v>
      </c>
      <c r="B916" s="255" t="s">
        <v>205</v>
      </c>
      <c r="C916" s="159" t="s">
        <v>196</v>
      </c>
      <c r="D916" s="160">
        <f>D917+D919+D921+D922</f>
        <v>2449.9999999999995</v>
      </c>
      <c r="E916" s="160">
        <f t="shared" ref="E916:G916" si="149">E917+E919+E921+E922</f>
        <v>2424.3999999999996</v>
      </c>
      <c r="F916" s="160">
        <f t="shared" si="149"/>
        <v>2424.3999999999996</v>
      </c>
      <c r="G916" s="160">
        <f t="shared" si="149"/>
        <v>2449.9999999999995</v>
      </c>
      <c r="H916" s="160">
        <f>H917+H919+H921+H922</f>
        <v>2449.9999999999995</v>
      </c>
      <c r="I916" s="156">
        <f>G916/D916*100</f>
        <v>100</v>
      </c>
      <c r="J916" s="156">
        <f>G916/E916*100</f>
        <v>101.05593136446132</v>
      </c>
      <c r="K916" s="156">
        <f>G916/F916*100</f>
        <v>101.05593136446132</v>
      </c>
    </row>
    <row r="917" spans="1:11" s="132" customFormat="1" ht="30" customHeight="1" x14ac:dyDescent="0.25">
      <c r="A917" s="272"/>
      <c r="B917" s="255"/>
      <c r="C917" s="159" t="s">
        <v>19</v>
      </c>
      <c r="D917" s="160">
        <v>266.7</v>
      </c>
      <c r="E917" s="160">
        <v>266.7</v>
      </c>
      <c r="F917" s="160">
        <v>266.7</v>
      </c>
      <c r="G917" s="160">
        <v>266.7</v>
      </c>
      <c r="H917" s="160">
        <v>266.7</v>
      </c>
      <c r="I917" s="178">
        <f>G917/D917*100</f>
        <v>100</v>
      </c>
      <c r="J917" s="178">
        <f>G917/E917*100</f>
        <v>100</v>
      </c>
      <c r="K917" s="178">
        <f>G917/F917*100</f>
        <v>100</v>
      </c>
    </row>
    <row r="918" spans="1:11" s="132" customFormat="1" ht="30" customHeight="1" x14ac:dyDescent="0.25">
      <c r="A918" s="272"/>
      <c r="B918" s="255"/>
      <c r="C918" s="161" t="s">
        <v>197</v>
      </c>
      <c r="D918" s="160">
        <f>D917</f>
        <v>266.7</v>
      </c>
      <c r="E918" s="160">
        <f t="shared" ref="E918:G918" si="150">E917</f>
        <v>266.7</v>
      </c>
      <c r="F918" s="160">
        <f t="shared" si="150"/>
        <v>266.7</v>
      </c>
      <c r="G918" s="160">
        <f t="shared" si="150"/>
        <v>266.7</v>
      </c>
      <c r="H918" s="160">
        <v>266.7</v>
      </c>
      <c r="I918" s="178">
        <v>0</v>
      </c>
      <c r="J918" s="178">
        <v>0</v>
      </c>
      <c r="K918" s="178">
        <v>0</v>
      </c>
    </row>
    <row r="919" spans="1:11" s="132" customFormat="1" ht="30" customHeight="1" x14ac:dyDescent="0.25">
      <c r="A919" s="272"/>
      <c r="B919" s="255"/>
      <c r="C919" s="159" t="s">
        <v>34</v>
      </c>
      <c r="D919" s="160">
        <v>2157.6999999999998</v>
      </c>
      <c r="E919" s="160">
        <v>2157.6999999999998</v>
      </c>
      <c r="F919" s="160">
        <v>2157.6999999999998</v>
      </c>
      <c r="G919" s="178">
        <v>2157.6999999999998</v>
      </c>
      <c r="H919" s="178">
        <v>2157.6999999999998</v>
      </c>
      <c r="I919" s="178">
        <f>G919/D919*100</f>
        <v>100</v>
      </c>
      <c r="J919" s="178">
        <f>G919/E919*100</f>
        <v>100</v>
      </c>
      <c r="K919" s="178">
        <f>G919/F919*100</f>
        <v>100</v>
      </c>
    </row>
    <row r="920" spans="1:11" s="132" customFormat="1" ht="30" customHeight="1" x14ac:dyDescent="0.25">
      <c r="A920" s="272"/>
      <c r="B920" s="255"/>
      <c r="C920" s="161" t="s">
        <v>198</v>
      </c>
      <c r="D920" s="160">
        <f>D919</f>
        <v>2157.6999999999998</v>
      </c>
      <c r="E920" s="160">
        <f>E919</f>
        <v>2157.6999999999998</v>
      </c>
      <c r="F920" s="160">
        <f t="shared" ref="F920:H920" si="151">F919</f>
        <v>2157.6999999999998</v>
      </c>
      <c r="G920" s="160">
        <f t="shared" si="151"/>
        <v>2157.6999999999998</v>
      </c>
      <c r="H920" s="160">
        <f t="shared" si="151"/>
        <v>2157.6999999999998</v>
      </c>
      <c r="I920" s="178">
        <v>0</v>
      </c>
      <c r="J920" s="178">
        <v>0</v>
      </c>
      <c r="K920" s="178">
        <v>0</v>
      </c>
    </row>
    <row r="921" spans="1:11" s="132" customFormat="1" ht="30" customHeight="1" x14ac:dyDescent="0.25">
      <c r="A921" s="272"/>
      <c r="B921" s="255"/>
      <c r="C921" s="159" t="s">
        <v>21</v>
      </c>
      <c r="D921" s="160">
        <v>25.6</v>
      </c>
      <c r="E921" s="160">
        <v>0</v>
      </c>
      <c r="F921" s="178">
        <v>0</v>
      </c>
      <c r="G921" s="178">
        <v>25.6</v>
      </c>
      <c r="H921" s="178">
        <v>25.6</v>
      </c>
      <c r="I921" s="178">
        <f>G921/D921*100</f>
        <v>100</v>
      </c>
      <c r="J921" s="178">
        <v>0</v>
      </c>
      <c r="K921" s="178">
        <v>0</v>
      </c>
    </row>
    <row r="922" spans="1:11" s="132" customFormat="1" ht="30" customHeight="1" thickBot="1" x14ac:dyDescent="0.3">
      <c r="A922" s="273"/>
      <c r="B922" s="255"/>
      <c r="C922" s="159" t="s">
        <v>22</v>
      </c>
      <c r="D922" s="160">
        <v>0</v>
      </c>
      <c r="E922" s="160">
        <v>0</v>
      </c>
      <c r="F922" s="178">
        <v>0</v>
      </c>
      <c r="G922" s="178">
        <v>0</v>
      </c>
      <c r="H922" s="178">
        <v>0</v>
      </c>
      <c r="I922" s="178">
        <v>0</v>
      </c>
      <c r="J922" s="178">
        <v>0</v>
      </c>
      <c r="K922" s="178">
        <v>0</v>
      </c>
    </row>
    <row r="923" spans="1:11" s="132" customFormat="1" ht="30" customHeight="1" x14ac:dyDescent="0.25">
      <c r="A923" s="271" t="s">
        <v>329</v>
      </c>
      <c r="B923" s="255" t="s">
        <v>205</v>
      </c>
      <c r="C923" s="159" t="s">
        <v>196</v>
      </c>
      <c r="D923" s="160">
        <f>D924+D926+D928</f>
        <v>3197.3</v>
      </c>
      <c r="E923" s="160">
        <f>E924+E926+E928+E929</f>
        <v>3165.3</v>
      </c>
      <c r="F923" s="160">
        <f>F924+F926+F928+F929</f>
        <v>3165.3</v>
      </c>
      <c r="G923" s="160">
        <f>G924+G926+G928+G929</f>
        <v>3197.3</v>
      </c>
      <c r="H923" s="160">
        <f>H924+H926+H928+H929</f>
        <v>3197.3</v>
      </c>
      <c r="I923" s="156">
        <f>G923/D923*100</f>
        <v>100</v>
      </c>
      <c r="J923" s="156">
        <f>G923/E923*100</f>
        <v>101.01096262597542</v>
      </c>
      <c r="K923" s="156">
        <f>G923/F923*100</f>
        <v>101.01096262597542</v>
      </c>
    </row>
    <row r="924" spans="1:11" s="132" customFormat="1" ht="30" customHeight="1" x14ac:dyDescent="0.25">
      <c r="A924" s="272"/>
      <c r="B924" s="255"/>
      <c r="C924" s="159" t="s">
        <v>19</v>
      </c>
      <c r="D924" s="160">
        <f>163.4+1679.9</f>
        <v>1843.3000000000002</v>
      </c>
      <c r="E924" s="160">
        <f t="shared" ref="E924:F924" si="152">163.4+1679.9</f>
        <v>1843.3000000000002</v>
      </c>
      <c r="F924" s="160">
        <f t="shared" si="152"/>
        <v>1843.3000000000002</v>
      </c>
      <c r="G924" s="160">
        <v>1843.3</v>
      </c>
      <c r="H924" s="160">
        <v>1843.3</v>
      </c>
      <c r="I924" s="178">
        <f>G924/D924*100</f>
        <v>99.999999999999986</v>
      </c>
      <c r="J924" s="178">
        <f>G924/E924*100</f>
        <v>99.999999999999986</v>
      </c>
      <c r="K924" s="178">
        <f>G924/F924*100</f>
        <v>99.999999999999986</v>
      </c>
    </row>
    <row r="925" spans="1:11" s="132" customFormat="1" ht="30" customHeight="1" x14ac:dyDescent="0.25">
      <c r="A925" s="272"/>
      <c r="B925" s="255"/>
      <c r="C925" s="161" t="s">
        <v>197</v>
      </c>
      <c r="D925" s="160">
        <f>D924</f>
        <v>1843.3000000000002</v>
      </c>
      <c r="E925" s="160">
        <f t="shared" ref="E925:H925" si="153">E924</f>
        <v>1843.3000000000002</v>
      </c>
      <c r="F925" s="160">
        <f t="shared" si="153"/>
        <v>1843.3000000000002</v>
      </c>
      <c r="G925" s="160">
        <f t="shared" si="153"/>
        <v>1843.3</v>
      </c>
      <c r="H925" s="160">
        <f t="shared" si="153"/>
        <v>1843.3</v>
      </c>
      <c r="I925" s="178">
        <v>0</v>
      </c>
      <c r="J925" s="178">
        <v>0</v>
      </c>
      <c r="K925" s="178">
        <v>0</v>
      </c>
    </row>
    <row r="926" spans="1:11" s="132" customFormat="1" ht="30" customHeight="1" x14ac:dyDescent="0.25">
      <c r="A926" s="272"/>
      <c r="B926" s="255"/>
      <c r="C926" s="159" t="s">
        <v>34</v>
      </c>
      <c r="D926" s="160">
        <v>1322</v>
      </c>
      <c r="E926" s="160">
        <v>1322</v>
      </c>
      <c r="F926" s="160">
        <v>1322</v>
      </c>
      <c r="G926" s="178">
        <v>1322</v>
      </c>
      <c r="H926" s="178">
        <v>1322</v>
      </c>
      <c r="I926" s="178">
        <f>G926/D926*100</f>
        <v>100</v>
      </c>
      <c r="J926" s="178">
        <f>G926/E927*100</f>
        <v>100</v>
      </c>
      <c r="K926" s="178">
        <f>H926/F927*100</f>
        <v>100</v>
      </c>
    </row>
    <row r="927" spans="1:11" s="132" customFormat="1" ht="30" customHeight="1" x14ac:dyDescent="0.25">
      <c r="A927" s="272"/>
      <c r="B927" s="255"/>
      <c r="C927" s="161" t="s">
        <v>198</v>
      </c>
      <c r="D927" s="160">
        <f>D926</f>
        <v>1322</v>
      </c>
      <c r="E927" s="160">
        <f>E926</f>
        <v>1322</v>
      </c>
      <c r="F927" s="160">
        <f t="shared" ref="F927:H927" si="154">F926</f>
        <v>1322</v>
      </c>
      <c r="G927" s="160">
        <f t="shared" si="154"/>
        <v>1322</v>
      </c>
      <c r="H927" s="160">
        <f t="shared" si="154"/>
        <v>1322</v>
      </c>
      <c r="I927" s="178">
        <v>0</v>
      </c>
      <c r="J927" s="178">
        <v>0</v>
      </c>
      <c r="K927" s="178">
        <v>0</v>
      </c>
    </row>
    <row r="928" spans="1:11" s="132" customFormat="1" ht="30" customHeight="1" x14ac:dyDescent="0.25">
      <c r="A928" s="272"/>
      <c r="B928" s="255"/>
      <c r="C928" s="159" t="s">
        <v>21</v>
      </c>
      <c r="D928" s="160">
        <v>32</v>
      </c>
      <c r="E928" s="160">
        <v>0</v>
      </c>
      <c r="F928" s="178">
        <v>0</v>
      </c>
      <c r="G928" s="178">
        <v>32</v>
      </c>
      <c r="H928" s="178">
        <v>32</v>
      </c>
      <c r="I928" s="178">
        <v>0</v>
      </c>
      <c r="J928" s="178">
        <v>0</v>
      </c>
      <c r="K928" s="178">
        <v>0</v>
      </c>
    </row>
    <row r="929" spans="1:11" s="132" customFormat="1" ht="30" customHeight="1" thickBot="1" x14ac:dyDescent="0.3">
      <c r="A929" s="273"/>
      <c r="B929" s="255"/>
      <c r="C929" s="159" t="s">
        <v>22</v>
      </c>
      <c r="D929" s="160">
        <v>0</v>
      </c>
      <c r="E929" s="160">
        <v>0</v>
      </c>
      <c r="F929" s="178">
        <v>0</v>
      </c>
      <c r="G929" s="178">
        <v>0</v>
      </c>
      <c r="H929" s="178">
        <v>0</v>
      </c>
      <c r="I929" s="178">
        <v>0</v>
      </c>
      <c r="J929" s="178">
        <v>0</v>
      </c>
      <c r="K929" s="178">
        <v>0</v>
      </c>
    </row>
    <row r="930" spans="1:11" s="132" customFormat="1" ht="30" customHeight="1" x14ac:dyDescent="0.25">
      <c r="A930" s="271" t="s">
        <v>330</v>
      </c>
      <c r="B930" s="255" t="s">
        <v>231</v>
      </c>
      <c r="C930" s="159" t="s">
        <v>196</v>
      </c>
      <c r="D930" s="160">
        <f>D931+D933+D935+D936</f>
        <v>22089.599999999999</v>
      </c>
      <c r="E930" s="160">
        <f>E931+E933+E935+E936</f>
        <v>21647.8</v>
      </c>
      <c r="F930" s="160">
        <f>F931+F933+F935+F936</f>
        <v>21647.8</v>
      </c>
      <c r="G930" s="160">
        <f>G931+G933+G935+G936</f>
        <v>22089.599999999999</v>
      </c>
      <c r="H930" s="160">
        <f>H931+H933+H935+H936</f>
        <v>22089.599999999999</v>
      </c>
      <c r="I930" s="156">
        <f>G930/D930*100</f>
        <v>100</v>
      </c>
      <c r="J930" s="156">
        <f>G930/E930*100</f>
        <v>102.04085403597594</v>
      </c>
      <c r="K930" s="156">
        <f>G930/F930*100</f>
        <v>102.04085403597594</v>
      </c>
    </row>
    <row r="931" spans="1:11" s="132" customFormat="1" ht="30" customHeight="1" x14ac:dyDescent="0.25">
      <c r="A931" s="272"/>
      <c r="B931" s="255"/>
      <c r="C931" s="159" t="s">
        <v>19</v>
      </c>
      <c r="D931" s="160">
        <v>21647.8</v>
      </c>
      <c r="E931" s="160">
        <v>21647.8</v>
      </c>
      <c r="F931" s="160">
        <v>21647.8</v>
      </c>
      <c r="G931" s="160">
        <v>21647.8</v>
      </c>
      <c r="H931" s="160">
        <v>21647.8</v>
      </c>
      <c r="I931" s="156">
        <f>G931/D931*100</f>
        <v>100</v>
      </c>
      <c r="J931" s="178">
        <f>G931/E931*100</f>
        <v>100</v>
      </c>
      <c r="K931" s="178">
        <f>G931/F931*100</f>
        <v>100</v>
      </c>
    </row>
    <row r="932" spans="1:11" s="132" customFormat="1" ht="30" customHeight="1" x14ac:dyDescent="0.25">
      <c r="A932" s="272"/>
      <c r="B932" s="255"/>
      <c r="C932" s="161" t="s">
        <v>197</v>
      </c>
      <c r="D932" s="160">
        <v>0</v>
      </c>
      <c r="E932" s="160">
        <v>0</v>
      </c>
      <c r="F932" s="160">
        <v>0</v>
      </c>
      <c r="G932" s="160">
        <v>0</v>
      </c>
      <c r="H932" s="160">
        <v>0</v>
      </c>
      <c r="I932" s="178">
        <v>0</v>
      </c>
      <c r="J932" s="178">
        <v>0</v>
      </c>
      <c r="K932" s="178">
        <v>0</v>
      </c>
    </row>
    <row r="933" spans="1:11" s="132" customFormat="1" ht="30" customHeight="1" x14ac:dyDescent="0.25">
      <c r="A933" s="272"/>
      <c r="B933" s="255"/>
      <c r="C933" s="159" t="s">
        <v>34</v>
      </c>
      <c r="D933" s="160">
        <v>0</v>
      </c>
      <c r="E933" s="160">
        <v>0</v>
      </c>
      <c r="F933" s="178">
        <v>0</v>
      </c>
      <c r="G933" s="178">
        <v>0</v>
      </c>
      <c r="H933" s="178">
        <v>0</v>
      </c>
      <c r="I933" s="178">
        <v>0</v>
      </c>
      <c r="J933" s="178">
        <v>0</v>
      </c>
      <c r="K933" s="178">
        <v>0</v>
      </c>
    </row>
    <row r="934" spans="1:11" s="132" customFormat="1" ht="30" customHeight="1" x14ac:dyDescent="0.25">
      <c r="A934" s="272"/>
      <c r="B934" s="255"/>
      <c r="C934" s="161" t="s">
        <v>198</v>
      </c>
      <c r="D934" s="160">
        <f>D933</f>
        <v>0</v>
      </c>
      <c r="E934" s="160">
        <f>E933</f>
        <v>0</v>
      </c>
      <c r="F934" s="160">
        <f t="shared" ref="F934:H934" si="155">F933</f>
        <v>0</v>
      </c>
      <c r="G934" s="160">
        <f t="shared" si="155"/>
        <v>0</v>
      </c>
      <c r="H934" s="160">
        <f t="shared" si="155"/>
        <v>0</v>
      </c>
      <c r="I934" s="178">
        <v>0</v>
      </c>
      <c r="J934" s="178">
        <v>0</v>
      </c>
      <c r="K934" s="178">
        <v>0</v>
      </c>
    </row>
    <row r="935" spans="1:11" s="132" customFormat="1" ht="30" customHeight="1" x14ac:dyDescent="0.25">
      <c r="A935" s="272"/>
      <c r="B935" s="255"/>
      <c r="C935" s="159" t="s">
        <v>21</v>
      </c>
      <c r="D935" s="160">
        <v>441.8</v>
      </c>
      <c r="E935" s="160">
        <v>0</v>
      </c>
      <c r="F935" s="178">
        <v>0</v>
      </c>
      <c r="G935" s="178">
        <v>441.8</v>
      </c>
      <c r="H935" s="178">
        <v>441.8</v>
      </c>
      <c r="I935" s="178">
        <v>0</v>
      </c>
      <c r="J935" s="178">
        <v>0</v>
      </c>
      <c r="K935" s="178">
        <v>0</v>
      </c>
    </row>
    <row r="936" spans="1:11" s="132" customFormat="1" ht="30" customHeight="1" x14ac:dyDescent="0.25">
      <c r="A936" s="274"/>
      <c r="B936" s="255"/>
      <c r="C936" s="159" t="s">
        <v>22</v>
      </c>
      <c r="D936" s="160">
        <v>0</v>
      </c>
      <c r="E936" s="160">
        <v>0</v>
      </c>
      <c r="F936" s="178">
        <v>0</v>
      </c>
      <c r="G936" s="178">
        <v>0</v>
      </c>
      <c r="H936" s="178">
        <v>0</v>
      </c>
      <c r="I936" s="178">
        <v>0</v>
      </c>
      <c r="J936" s="178">
        <v>0</v>
      </c>
      <c r="K936" s="178">
        <v>0</v>
      </c>
    </row>
    <row r="937" spans="1:11" s="132" customFormat="1" ht="30" customHeight="1" x14ac:dyDescent="0.25">
      <c r="A937" s="133"/>
      <c r="B937" s="275"/>
      <c r="I937" s="133"/>
      <c r="J937" s="133"/>
    </row>
    <row r="938" spans="1:11" s="132" customFormat="1" ht="30" customHeight="1" x14ac:dyDescent="0.25">
      <c r="A938" s="133"/>
      <c r="B938" s="275"/>
      <c r="I938" s="133"/>
      <c r="J938" s="133"/>
    </row>
    <row r="939" spans="1:11" s="132" customFormat="1" ht="30" customHeight="1" x14ac:dyDescent="0.25">
      <c r="A939" s="133"/>
      <c r="B939" s="275"/>
      <c r="I939" s="133"/>
      <c r="J939" s="133"/>
    </row>
    <row r="940" spans="1:11" s="132" customFormat="1" ht="30" customHeight="1" x14ac:dyDescent="0.25">
      <c r="A940" s="133"/>
      <c r="B940" s="275"/>
      <c r="I940" s="133"/>
      <c r="J940" s="133"/>
    </row>
    <row r="941" spans="1:11" s="132" customFormat="1" ht="30" customHeight="1" x14ac:dyDescent="0.25">
      <c r="A941" s="133"/>
      <c r="B941" s="275"/>
      <c r="I941" s="133"/>
      <c r="J941" s="133"/>
    </row>
    <row r="942" spans="1:11" s="132" customFormat="1" ht="30" customHeight="1" x14ac:dyDescent="0.25">
      <c r="A942" s="133"/>
      <c r="B942" s="275"/>
      <c r="I942" s="133"/>
      <c r="J942" s="133"/>
    </row>
    <row r="943" spans="1:11" s="132" customFormat="1" ht="30" customHeight="1" x14ac:dyDescent="0.25">
      <c r="A943" s="133"/>
      <c r="B943" s="275"/>
      <c r="I943" s="133"/>
      <c r="J943" s="133"/>
    </row>
    <row r="944" spans="1:11" s="132" customFormat="1" ht="30" customHeight="1" x14ac:dyDescent="0.25">
      <c r="A944" s="133"/>
      <c r="B944" s="275"/>
      <c r="I944" s="133"/>
      <c r="J944" s="133"/>
    </row>
    <row r="945" spans="1:10" s="132" customFormat="1" ht="30" customHeight="1" x14ac:dyDescent="0.25">
      <c r="A945" s="133"/>
      <c r="B945" s="275"/>
      <c r="I945" s="133"/>
      <c r="J945" s="133"/>
    </row>
    <row r="946" spans="1:10" s="132" customFormat="1" ht="30" customHeight="1" x14ac:dyDescent="0.25">
      <c r="A946" s="133"/>
      <c r="B946" s="275"/>
      <c r="I946" s="133"/>
      <c r="J946" s="133"/>
    </row>
    <row r="947" spans="1:10" s="132" customFormat="1" ht="30" customHeight="1" x14ac:dyDescent="0.25">
      <c r="A947" s="133"/>
      <c r="B947" s="275"/>
      <c r="I947" s="133"/>
      <c r="J947" s="133"/>
    </row>
    <row r="948" spans="1:10" s="132" customFormat="1" ht="30" customHeight="1" x14ac:dyDescent="0.25">
      <c r="A948" s="133"/>
      <c r="B948" s="275"/>
      <c r="I948" s="133"/>
      <c r="J948" s="133"/>
    </row>
    <row r="949" spans="1:10" s="132" customFormat="1" ht="30" customHeight="1" x14ac:dyDescent="0.25">
      <c r="A949" s="133"/>
      <c r="B949" s="275"/>
      <c r="I949" s="133"/>
      <c r="J949" s="133"/>
    </row>
    <row r="950" spans="1:10" s="132" customFormat="1" ht="30" customHeight="1" x14ac:dyDescent="0.25">
      <c r="A950" s="133"/>
      <c r="B950" s="275"/>
      <c r="I950" s="133"/>
      <c r="J950" s="133"/>
    </row>
    <row r="951" spans="1:10" s="132" customFormat="1" ht="30" customHeight="1" x14ac:dyDescent="0.25">
      <c r="A951" s="133"/>
      <c r="B951" s="275"/>
      <c r="I951" s="133"/>
      <c r="J951" s="133"/>
    </row>
    <row r="952" spans="1:10" s="132" customFormat="1" ht="30" customHeight="1" x14ac:dyDescent="0.25">
      <c r="A952" s="133"/>
      <c r="B952" s="275"/>
      <c r="I952" s="133"/>
      <c r="J952" s="133"/>
    </row>
    <row r="953" spans="1:10" s="132" customFormat="1" ht="30" customHeight="1" x14ac:dyDescent="0.25">
      <c r="A953" s="133"/>
      <c r="B953" s="275"/>
      <c r="I953" s="133"/>
      <c r="J953" s="133"/>
    </row>
    <row r="954" spans="1:10" s="132" customFormat="1" ht="30" customHeight="1" x14ac:dyDescent="0.25">
      <c r="A954" s="133"/>
      <c r="B954" s="275"/>
      <c r="I954" s="133"/>
      <c r="J954" s="133"/>
    </row>
    <row r="955" spans="1:10" s="132" customFormat="1" ht="30" customHeight="1" x14ac:dyDescent="0.25">
      <c r="A955" s="133"/>
      <c r="B955" s="275"/>
      <c r="I955" s="133"/>
      <c r="J955" s="133"/>
    </row>
    <row r="956" spans="1:10" s="132" customFormat="1" ht="30" customHeight="1" x14ac:dyDescent="0.25">
      <c r="A956" s="133"/>
      <c r="B956" s="275"/>
      <c r="I956" s="133"/>
      <c r="J956" s="133"/>
    </row>
    <row r="957" spans="1:10" s="132" customFormat="1" ht="30" customHeight="1" x14ac:dyDescent="0.25">
      <c r="A957" s="133"/>
      <c r="B957" s="275"/>
      <c r="I957" s="133"/>
      <c r="J957" s="133"/>
    </row>
    <row r="958" spans="1:10" s="132" customFormat="1" ht="30" customHeight="1" x14ac:dyDescent="0.25">
      <c r="A958" s="133"/>
      <c r="B958" s="275"/>
      <c r="I958" s="133"/>
      <c r="J958" s="133"/>
    </row>
    <row r="959" spans="1:10" s="132" customFormat="1" ht="30" customHeight="1" x14ac:dyDescent="0.25">
      <c r="A959" s="133"/>
      <c r="B959" s="275"/>
      <c r="I959" s="133"/>
      <c r="J959" s="133"/>
    </row>
    <row r="960" spans="1:10" s="132" customFormat="1" ht="30" customHeight="1" x14ac:dyDescent="0.25">
      <c r="A960" s="133"/>
      <c r="B960" s="275"/>
      <c r="I960" s="133"/>
      <c r="J960" s="133"/>
    </row>
    <row r="961" spans="1:10" s="132" customFormat="1" ht="30" customHeight="1" x14ac:dyDescent="0.25">
      <c r="A961" s="133"/>
      <c r="B961" s="275"/>
      <c r="I961" s="133"/>
      <c r="J961" s="133"/>
    </row>
    <row r="962" spans="1:10" s="132" customFormat="1" ht="30" customHeight="1" x14ac:dyDescent="0.25">
      <c r="A962" s="133"/>
      <c r="B962" s="275"/>
      <c r="I962" s="133"/>
      <c r="J962" s="133"/>
    </row>
    <row r="963" spans="1:10" s="132" customFormat="1" ht="30" customHeight="1" x14ac:dyDescent="0.25">
      <c r="A963" s="133"/>
      <c r="B963" s="275"/>
      <c r="I963" s="133"/>
      <c r="J963" s="133"/>
    </row>
    <row r="964" spans="1:10" s="132" customFormat="1" ht="30" customHeight="1" x14ac:dyDescent="0.25">
      <c r="A964" s="133"/>
      <c r="B964" s="275"/>
      <c r="I964" s="133"/>
      <c r="J964" s="133"/>
    </row>
    <row r="965" spans="1:10" s="132" customFormat="1" ht="30" customHeight="1" x14ac:dyDescent="0.25">
      <c r="A965" s="133"/>
      <c r="B965" s="275"/>
      <c r="I965" s="133"/>
      <c r="J965" s="133"/>
    </row>
    <row r="966" spans="1:10" s="132" customFormat="1" ht="30" customHeight="1" x14ac:dyDescent="0.25">
      <c r="A966" s="133"/>
      <c r="B966" s="275"/>
      <c r="I966" s="133"/>
      <c r="J966" s="133"/>
    </row>
    <row r="967" spans="1:10" s="132" customFormat="1" ht="30" customHeight="1" x14ac:dyDescent="0.25">
      <c r="A967" s="133"/>
      <c r="B967" s="275"/>
      <c r="I967" s="133"/>
      <c r="J967" s="133"/>
    </row>
    <row r="968" spans="1:10" s="132" customFormat="1" ht="30" customHeight="1" x14ac:dyDescent="0.25">
      <c r="A968" s="133"/>
      <c r="B968" s="275"/>
      <c r="I968" s="133"/>
      <c r="J968" s="133"/>
    </row>
    <row r="969" spans="1:10" s="132" customFormat="1" ht="30" customHeight="1" x14ac:dyDescent="0.25">
      <c r="A969" s="133"/>
      <c r="B969" s="275"/>
      <c r="I969" s="133"/>
      <c r="J969" s="133"/>
    </row>
    <row r="970" spans="1:10" s="132" customFormat="1" ht="30" customHeight="1" x14ac:dyDescent="0.25">
      <c r="A970" s="133"/>
      <c r="B970" s="275"/>
      <c r="I970" s="133"/>
      <c r="J970" s="133"/>
    </row>
    <row r="971" spans="1:10" s="132" customFormat="1" ht="30" customHeight="1" x14ac:dyDescent="0.25">
      <c r="A971" s="133"/>
      <c r="B971" s="275"/>
      <c r="I971" s="133"/>
      <c r="J971" s="133"/>
    </row>
    <row r="972" spans="1:10" s="132" customFormat="1" ht="30" customHeight="1" x14ac:dyDescent="0.25">
      <c r="A972" s="133"/>
      <c r="B972" s="275"/>
      <c r="I972" s="133"/>
      <c r="J972" s="133"/>
    </row>
    <row r="973" spans="1:10" s="132" customFormat="1" ht="30" customHeight="1" x14ac:dyDescent="0.25">
      <c r="A973" s="133"/>
      <c r="B973" s="275"/>
      <c r="I973" s="133"/>
      <c r="J973" s="133"/>
    </row>
    <row r="974" spans="1:10" s="132" customFormat="1" ht="30" customHeight="1" x14ac:dyDescent="0.25">
      <c r="A974" s="133"/>
      <c r="B974" s="275"/>
      <c r="I974" s="133"/>
      <c r="J974" s="133"/>
    </row>
    <row r="975" spans="1:10" s="132" customFormat="1" ht="30" customHeight="1" x14ac:dyDescent="0.25">
      <c r="A975" s="133"/>
      <c r="B975" s="275"/>
      <c r="I975" s="133"/>
      <c r="J975" s="133"/>
    </row>
    <row r="976" spans="1:10" s="132" customFormat="1" ht="30" customHeight="1" x14ac:dyDescent="0.25">
      <c r="A976" s="133"/>
      <c r="B976" s="275"/>
      <c r="I976" s="133"/>
      <c r="J976" s="133"/>
    </row>
    <row r="977" spans="1:10" s="132" customFormat="1" ht="30" customHeight="1" x14ac:dyDescent="0.25">
      <c r="A977" s="133"/>
      <c r="B977" s="275"/>
      <c r="I977" s="133"/>
      <c r="J977" s="133"/>
    </row>
    <row r="978" spans="1:10" s="132" customFormat="1" ht="30" customHeight="1" x14ac:dyDescent="0.25">
      <c r="A978" s="133"/>
      <c r="B978" s="275"/>
      <c r="I978" s="133"/>
      <c r="J978" s="133"/>
    </row>
    <row r="979" spans="1:10" s="132" customFormat="1" ht="30" customHeight="1" x14ac:dyDescent="0.25">
      <c r="A979" s="133"/>
      <c r="B979" s="275"/>
      <c r="I979" s="133"/>
      <c r="J979" s="133"/>
    </row>
    <row r="980" spans="1:10" s="132" customFormat="1" ht="30" customHeight="1" x14ac:dyDescent="0.25">
      <c r="A980" s="133"/>
      <c r="B980" s="275"/>
      <c r="I980" s="133"/>
      <c r="J980" s="133"/>
    </row>
    <row r="981" spans="1:10" s="132" customFormat="1" ht="30" customHeight="1" x14ac:dyDescent="0.25">
      <c r="A981" s="133"/>
      <c r="B981" s="275"/>
      <c r="I981" s="133"/>
      <c r="J981" s="133"/>
    </row>
    <row r="982" spans="1:10" s="132" customFormat="1" ht="30" customHeight="1" x14ac:dyDescent="0.25">
      <c r="A982" s="133"/>
      <c r="B982" s="275"/>
      <c r="I982" s="133"/>
      <c r="J982" s="133"/>
    </row>
    <row r="983" spans="1:10" s="132" customFormat="1" ht="30" customHeight="1" x14ac:dyDescent="0.25">
      <c r="A983" s="133"/>
      <c r="B983" s="275"/>
      <c r="I983" s="133"/>
      <c r="J983" s="133"/>
    </row>
    <row r="984" spans="1:10" s="132" customFormat="1" ht="30" customHeight="1" x14ac:dyDescent="0.25">
      <c r="A984" s="133"/>
      <c r="B984" s="275"/>
      <c r="I984" s="133"/>
      <c r="J984" s="133"/>
    </row>
    <row r="985" spans="1:10" s="132" customFormat="1" ht="30" customHeight="1" x14ac:dyDescent="0.25">
      <c r="A985" s="133"/>
      <c r="B985" s="275"/>
      <c r="I985" s="133"/>
      <c r="J985" s="133"/>
    </row>
    <row r="986" spans="1:10" s="132" customFormat="1" ht="30" customHeight="1" x14ac:dyDescent="0.25">
      <c r="A986" s="133"/>
      <c r="B986" s="275"/>
      <c r="I986" s="133"/>
      <c r="J986" s="133"/>
    </row>
    <row r="987" spans="1:10" s="132" customFormat="1" ht="30" customHeight="1" x14ac:dyDescent="0.25">
      <c r="A987" s="133"/>
      <c r="B987" s="275"/>
      <c r="I987" s="133"/>
      <c r="J987" s="133"/>
    </row>
    <row r="988" spans="1:10" s="132" customFormat="1" ht="30" customHeight="1" x14ac:dyDescent="0.25">
      <c r="A988" s="133"/>
      <c r="B988" s="275"/>
      <c r="I988" s="133"/>
      <c r="J988" s="133"/>
    </row>
    <row r="989" spans="1:10" s="132" customFormat="1" ht="30" customHeight="1" x14ac:dyDescent="0.25">
      <c r="A989" s="133"/>
      <c r="B989" s="275"/>
      <c r="I989" s="133"/>
      <c r="J989" s="133"/>
    </row>
    <row r="990" spans="1:10" s="132" customFormat="1" ht="30" customHeight="1" x14ac:dyDescent="0.25">
      <c r="A990" s="133"/>
      <c r="B990" s="275"/>
      <c r="I990" s="133"/>
      <c r="J990" s="133"/>
    </row>
    <row r="991" spans="1:10" s="132" customFormat="1" ht="30" customHeight="1" x14ac:dyDescent="0.25">
      <c r="A991" s="133"/>
      <c r="B991" s="275"/>
      <c r="I991" s="133"/>
      <c r="J991" s="133"/>
    </row>
    <row r="992" spans="1:10" s="132" customFormat="1" ht="30" customHeight="1" x14ac:dyDescent="0.25">
      <c r="A992" s="133"/>
      <c r="B992" s="275"/>
      <c r="I992" s="133"/>
      <c r="J992" s="133"/>
    </row>
    <row r="993" spans="1:10" s="132" customFormat="1" ht="30" customHeight="1" x14ac:dyDescent="0.25">
      <c r="A993" s="133"/>
      <c r="B993" s="275"/>
      <c r="I993" s="133"/>
      <c r="J993" s="133"/>
    </row>
    <row r="994" spans="1:10" s="132" customFormat="1" ht="30" customHeight="1" x14ac:dyDescent="0.25">
      <c r="A994" s="133"/>
      <c r="B994" s="275"/>
      <c r="I994" s="133"/>
      <c r="J994" s="133"/>
    </row>
    <row r="995" spans="1:10" s="132" customFormat="1" ht="30" customHeight="1" x14ac:dyDescent="0.25">
      <c r="A995" s="133"/>
      <c r="B995" s="275"/>
      <c r="I995" s="133"/>
      <c r="J995" s="133"/>
    </row>
    <row r="996" spans="1:10" s="132" customFormat="1" ht="30" customHeight="1" x14ac:dyDescent="0.25">
      <c r="A996" s="133"/>
      <c r="B996" s="275"/>
      <c r="I996" s="133"/>
      <c r="J996" s="133"/>
    </row>
    <row r="997" spans="1:10" s="132" customFormat="1" ht="30" customHeight="1" x14ac:dyDescent="0.25">
      <c r="A997" s="133"/>
      <c r="B997" s="275"/>
      <c r="I997" s="133"/>
      <c r="J997" s="133"/>
    </row>
    <row r="998" spans="1:10" s="132" customFormat="1" ht="30" customHeight="1" x14ac:dyDescent="0.25">
      <c r="A998" s="133"/>
      <c r="B998" s="275"/>
      <c r="I998" s="133"/>
      <c r="J998" s="133"/>
    </row>
    <row r="999" spans="1:10" s="132" customFormat="1" ht="30" customHeight="1" x14ac:dyDescent="0.25">
      <c r="A999" s="133"/>
      <c r="B999" s="275"/>
      <c r="I999" s="133"/>
      <c r="J999" s="133"/>
    </row>
    <row r="1000" spans="1:10" s="132" customFormat="1" ht="30" customHeight="1" x14ac:dyDescent="0.25">
      <c r="A1000" s="133"/>
      <c r="B1000" s="275"/>
      <c r="I1000" s="133"/>
      <c r="J1000" s="133"/>
    </row>
    <row r="1001" spans="1:10" s="132" customFormat="1" ht="30" customHeight="1" x14ac:dyDescent="0.25">
      <c r="A1001" s="133"/>
      <c r="B1001" s="275"/>
      <c r="I1001" s="133"/>
      <c r="J1001" s="133"/>
    </row>
    <row r="1002" spans="1:10" s="132" customFormat="1" ht="30" customHeight="1" x14ac:dyDescent="0.25">
      <c r="A1002" s="133"/>
      <c r="B1002" s="275"/>
      <c r="I1002" s="133"/>
      <c r="J1002" s="133"/>
    </row>
    <row r="1003" spans="1:10" s="132" customFormat="1" ht="30" customHeight="1" x14ac:dyDescent="0.25">
      <c r="A1003" s="133"/>
      <c r="B1003" s="275"/>
      <c r="I1003" s="133"/>
      <c r="J1003" s="133"/>
    </row>
    <row r="1004" spans="1:10" s="132" customFormat="1" ht="30" customHeight="1" x14ac:dyDescent="0.25">
      <c r="A1004" s="133"/>
      <c r="B1004" s="275"/>
      <c r="I1004" s="133"/>
      <c r="J1004" s="133"/>
    </row>
    <row r="1005" spans="1:10" s="132" customFormat="1" ht="30" customHeight="1" x14ac:dyDescent="0.25">
      <c r="A1005" s="133"/>
      <c r="B1005" s="275"/>
      <c r="I1005" s="133"/>
      <c r="J1005" s="133"/>
    </row>
    <row r="1006" spans="1:10" s="132" customFormat="1" ht="30" customHeight="1" x14ac:dyDescent="0.25">
      <c r="A1006" s="133"/>
      <c r="B1006" s="275"/>
      <c r="I1006" s="133"/>
      <c r="J1006" s="133"/>
    </row>
    <row r="1007" spans="1:10" s="132" customFormat="1" ht="30" customHeight="1" x14ac:dyDescent="0.25">
      <c r="A1007" s="133"/>
      <c r="B1007" s="275"/>
      <c r="I1007" s="133"/>
      <c r="J1007" s="133"/>
    </row>
    <row r="1008" spans="1:10" s="132" customFormat="1" ht="30" customHeight="1" x14ac:dyDescent="0.25">
      <c r="A1008" s="133"/>
      <c r="B1008" s="275"/>
      <c r="I1008" s="133"/>
      <c r="J1008" s="133"/>
    </row>
    <row r="1009" spans="1:10" s="132" customFormat="1" ht="30" customHeight="1" x14ac:dyDescent="0.25">
      <c r="A1009" s="133"/>
      <c r="B1009" s="275"/>
      <c r="I1009" s="133"/>
      <c r="J1009" s="133"/>
    </row>
    <row r="1010" spans="1:10" s="132" customFormat="1" ht="30" customHeight="1" x14ac:dyDescent="0.25">
      <c r="A1010" s="133"/>
      <c r="B1010" s="275"/>
      <c r="I1010" s="133"/>
      <c r="J1010" s="133"/>
    </row>
    <row r="1011" spans="1:10" s="132" customFormat="1" ht="30" customHeight="1" x14ac:dyDescent="0.25">
      <c r="A1011" s="133"/>
      <c r="B1011" s="275"/>
      <c r="I1011" s="133"/>
      <c r="J1011" s="133"/>
    </row>
    <row r="1012" spans="1:10" s="132" customFormat="1" ht="30" customHeight="1" x14ac:dyDescent="0.25">
      <c r="A1012" s="133"/>
      <c r="B1012" s="275"/>
      <c r="I1012" s="133"/>
      <c r="J1012" s="133"/>
    </row>
    <row r="1013" spans="1:10" s="132" customFormat="1" ht="30" customHeight="1" x14ac:dyDescent="0.25">
      <c r="A1013" s="133"/>
      <c r="B1013" s="275"/>
      <c r="I1013" s="133"/>
      <c r="J1013" s="133"/>
    </row>
    <row r="1014" spans="1:10" s="132" customFormat="1" ht="30" customHeight="1" x14ac:dyDescent="0.25">
      <c r="A1014" s="133"/>
      <c r="B1014" s="275"/>
      <c r="I1014" s="133"/>
      <c r="J1014" s="133"/>
    </row>
    <row r="1015" spans="1:10" s="132" customFormat="1" ht="30" customHeight="1" x14ac:dyDescent="0.25">
      <c r="A1015" s="133"/>
      <c r="B1015" s="275"/>
      <c r="I1015" s="133"/>
      <c r="J1015" s="133"/>
    </row>
    <row r="1016" spans="1:10" s="132" customFormat="1" ht="30" customHeight="1" x14ac:dyDescent="0.25">
      <c r="A1016" s="133"/>
      <c r="B1016" s="275"/>
      <c r="I1016" s="133"/>
      <c r="J1016" s="133"/>
    </row>
    <row r="1017" spans="1:10" s="132" customFormat="1" ht="30" customHeight="1" x14ac:dyDescent="0.25">
      <c r="A1017" s="133"/>
      <c r="B1017" s="275"/>
      <c r="I1017" s="133"/>
      <c r="J1017" s="133"/>
    </row>
    <row r="1018" spans="1:10" s="132" customFormat="1" ht="30" customHeight="1" x14ac:dyDescent="0.25">
      <c r="A1018" s="133"/>
      <c r="B1018" s="275"/>
      <c r="I1018" s="133"/>
      <c r="J1018" s="133"/>
    </row>
    <row r="1019" spans="1:10" s="132" customFormat="1" ht="30" customHeight="1" x14ac:dyDescent="0.25">
      <c r="A1019" s="133"/>
      <c r="B1019" s="275"/>
      <c r="I1019" s="133"/>
      <c r="J1019" s="133"/>
    </row>
    <row r="1020" spans="1:10" s="132" customFormat="1" ht="30" customHeight="1" x14ac:dyDescent="0.25">
      <c r="A1020" s="133"/>
      <c r="B1020" s="275"/>
      <c r="I1020" s="133"/>
      <c r="J1020" s="133"/>
    </row>
    <row r="1021" spans="1:10" s="132" customFormat="1" ht="30" customHeight="1" x14ac:dyDescent="0.25">
      <c r="A1021" s="133"/>
      <c r="B1021" s="275"/>
      <c r="I1021" s="133"/>
      <c r="J1021" s="133"/>
    </row>
    <row r="1022" spans="1:10" s="132" customFormat="1" ht="30" customHeight="1" x14ac:dyDescent="0.25">
      <c r="A1022" s="133"/>
      <c r="B1022" s="275"/>
      <c r="I1022" s="133"/>
      <c r="J1022" s="133"/>
    </row>
    <row r="1023" spans="1:10" s="132" customFormat="1" ht="30" customHeight="1" x14ac:dyDescent="0.25">
      <c r="A1023" s="133"/>
      <c r="B1023" s="275"/>
      <c r="I1023" s="133"/>
      <c r="J1023" s="133"/>
    </row>
    <row r="1024" spans="1:10" s="132" customFormat="1" ht="30" customHeight="1" x14ac:dyDescent="0.25">
      <c r="A1024" s="133"/>
      <c r="B1024" s="275"/>
      <c r="I1024" s="133"/>
      <c r="J1024" s="133"/>
    </row>
    <row r="1025" spans="1:10" s="132" customFormat="1" ht="30" customHeight="1" x14ac:dyDescent="0.25">
      <c r="A1025" s="133"/>
      <c r="B1025" s="275"/>
      <c r="I1025" s="133"/>
      <c r="J1025" s="133"/>
    </row>
    <row r="1026" spans="1:10" s="132" customFormat="1" ht="30" customHeight="1" x14ac:dyDescent="0.25">
      <c r="A1026" s="133"/>
      <c r="B1026" s="275"/>
      <c r="I1026" s="133"/>
      <c r="J1026" s="133"/>
    </row>
    <row r="1027" spans="1:10" s="132" customFormat="1" ht="30" customHeight="1" x14ac:dyDescent="0.25">
      <c r="A1027" s="133"/>
      <c r="B1027" s="275"/>
      <c r="I1027" s="133"/>
      <c r="J1027" s="133"/>
    </row>
    <row r="1028" spans="1:10" s="132" customFormat="1" ht="30" customHeight="1" x14ac:dyDescent="0.25">
      <c r="A1028" s="133"/>
      <c r="B1028" s="275"/>
      <c r="I1028" s="133"/>
      <c r="J1028" s="133"/>
    </row>
    <row r="1029" spans="1:10" s="132" customFormat="1" ht="30" customHeight="1" x14ac:dyDescent="0.25">
      <c r="A1029" s="133"/>
      <c r="B1029" s="275"/>
      <c r="I1029" s="133"/>
      <c r="J1029" s="133"/>
    </row>
    <row r="1030" spans="1:10" s="132" customFormat="1" ht="30" customHeight="1" x14ac:dyDescent="0.25">
      <c r="A1030" s="133"/>
      <c r="B1030" s="275"/>
      <c r="I1030" s="133"/>
      <c r="J1030" s="133"/>
    </row>
    <row r="1031" spans="1:10" s="132" customFormat="1" ht="30" customHeight="1" x14ac:dyDescent="0.25">
      <c r="A1031" s="133"/>
      <c r="B1031" s="275"/>
      <c r="I1031" s="133"/>
      <c r="J1031" s="133"/>
    </row>
    <row r="1032" spans="1:10" s="132" customFormat="1" ht="30" customHeight="1" x14ac:dyDescent="0.25">
      <c r="A1032" s="133"/>
      <c r="B1032" s="275"/>
      <c r="I1032" s="133"/>
      <c r="J1032" s="133"/>
    </row>
    <row r="1033" spans="1:10" s="132" customFormat="1" ht="30" customHeight="1" x14ac:dyDescent="0.25">
      <c r="A1033" s="133"/>
      <c r="B1033" s="275"/>
      <c r="I1033" s="133"/>
      <c r="J1033" s="133"/>
    </row>
    <row r="1034" spans="1:10" s="132" customFormat="1" ht="30" customHeight="1" x14ac:dyDescent="0.25">
      <c r="A1034" s="133"/>
      <c r="B1034" s="275"/>
      <c r="I1034" s="133"/>
      <c r="J1034" s="133"/>
    </row>
    <row r="1035" spans="1:10" s="132" customFormat="1" ht="30" customHeight="1" x14ac:dyDescent="0.25">
      <c r="A1035" s="133"/>
      <c r="B1035" s="275"/>
      <c r="I1035" s="133"/>
      <c r="J1035" s="133"/>
    </row>
    <row r="1036" spans="1:10" s="132" customFormat="1" ht="30" customHeight="1" x14ac:dyDescent="0.25">
      <c r="A1036" s="133"/>
      <c r="B1036" s="275"/>
      <c r="I1036" s="133"/>
      <c r="J1036" s="133"/>
    </row>
    <row r="1037" spans="1:10" s="132" customFormat="1" ht="30" customHeight="1" x14ac:dyDescent="0.25">
      <c r="A1037" s="133"/>
      <c r="B1037" s="275"/>
      <c r="I1037" s="133"/>
      <c r="J1037" s="133"/>
    </row>
    <row r="1038" spans="1:10" s="132" customFormat="1" ht="30" customHeight="1" x14ac:dyDescent="0.25">
      <c r="A1038" s="133"/>
      <c r="B1038" s="275"/>
      <c r="I1038" s="133"/>
      <c r="J1038" s="133"/>
    </row>
    <row r="1039" spans="1:10" s="132" customFormat="1" ht="30" customHeight="1" x14ac:dyDescent="0.25">
      <c r="A1039" s="133"/>
      <c r="B1039" s="275"/>
      <c r="I1039" s="133"/>
      <c r="J1039" s="133"/>
    </row>
    <row r="1040" spans="1:10" s="132" customFormat="1" ht="30" customHeight="1" x14ac:dyDescent="0.25">
      <c r="A1040" s="133"/>
      <c r="B1040" s="275"/>
      <c r="I1040" s="133"/>
      <c r="J1040" s="133"/>
    </row>
    <row r="1041" spans="1:10" s="132" customFormat="1" ht="30" customHeight="1" x14ac:dyDescent="0.25">
      <c r="A1041" s="133"/>
      <c r="B1041" s="275"/>
      <c r="I1041" s="133"/>
      <c r="J1041" s="133"/>
    </row>
    <row r="1042" spans="1:10" s="132" customFormat="1" ht="30" customHeight="1" x14ac:dyDescent="0.25">
      <c r="A1042" s="133"/>
      <c r="B1042" s="275"/>
      <c r="I1042" s="133"/>
      <c r="J1042" s="133"/>
    </row>
    <row r="1043" spans="1:10" s="132" customFormat="1" ht="30" customHeight="1" x14ac:dyDescent="0.25">
      <c r="A1043" s="133"/>
      <c r="B1043" s="275"/>
      <c r="I1043" s="133"/>
      <c r="J1043" s="133"/>
    </row>
    <row r="1044" spans="1:10" s="132" customFormat="1" ht="30" customHeight="1" x14ac:dyDescent="0.25">
      <c r="A1044" s="133"/>
      <c r="B1044" s="275"/>
      <c r="I1044" s="133"/>
      <c r="J1044" s="133"/>
    </row>
    <row r="1045" spans="1:10" s="132" customFormat="1" ht="30" customHeight="1" x14ac:dyDescent="0.25">
      <c r="A1045" s="133"/>
      <c r="B1045" s="275"/>
      <c r="I1045" s="133"/>
      <c r="J1045" s="133"/>
    </row>
    <row r="1046" spans="1:10" s="132" customFormat="1" ht="30" customHeight="1" x14ac:dyDescent="0.25">
      <c r="A1046" s="133"/>
      <c r="B1046" s="275"/>
      <c r="I1046" s="133"/>
      <c r="J1046" s="133"/>
    </row>
    <row r="1047" spans="1:10" s="132" customFormat="1" ht="30" customHeight="1" x14ac:dyDescent="0.25">
      <c r="A1047" s="133"/>
      <c r="B1047" s="275"/>
      <c r="I1047" s="133"/>
      <c r="J1047" s="133"/>
    </row>
    <row r="1048" spans="1:10" s="132" customFormat="1" ht="30" customHeight="1" x14ac:dyDescent="0.25">
      <c r="A1048" s="133"/>
      <c r="B1048" s="275"/>
      <c r="I1048" s="133"/>
      <c r="J1048" s="133"/>
    </row>
    <row r="1049" spans="1:10" s="132" customFormat="1" ht="30" customHeight="1" x14ac:dyDescent="0.25">
      <c r="A1049" s="133"/>
      <c r="B1049" s="275"/>
      <c r="I1049" s="133"/>
      <c r="J1049" s="133"/>
    </row>
    <row r="1050" spans="1:10" s="132" customFormat="1" ht="30" customHeight="1" x14ac:dyDescent="0.25">
      <c r="A1050" s="133"/>
      <c r="B1050" s="275"/>
      <c r="I1050" s="133"/>
      <c r="J1050" s="133"/>
    </row>
    <row r="1051" spans="1:10" s="132" customFormat="1" ht="30" customHeight="1" x14ac:dyDescent="0.25">
      <c r="A1051" s="133"/>
      <c r="B1051" s="275"/>
      <c r="I1051" s="133"/>
      <c r="J1051" s="133"/>
    </row>
    <row r="1052" spans="1:10" s="132" customFormat="1" ht="30" customHeight="1" x14ac:dyDescent="0.25">
      <c r="A1052" s="133"/>
      <c r="B1052" s="275"/>
      <c r="I1052" s="133"/>
      <c r="J1052" s="133"/>
    </row>
    <row r="1053" spans="1:10" s="132" customFormat="1" ht="30" customHeight="1" x14ac:dyDescent="0.25">
      <c r="A1053" s="133"/>
      <c r="B1053" s="275"/>
      <c r="I1053" s="133"/>
      <c r="J1053" s="133"/>
    </row>
    <row r="1054" spans="1:10" s="132" customFormat="1" ht="30" customHeight="1" x14ac:dyDescent="0.25">
      <c r="A1054" s="133"/>
      <c r="B1054" s="275"/>
      <c r="I1054" s="133"/>
      <c r="J1054" s="133"/>
    </row>
    <row r="1055" spans="1:10" s="132" customFormat="1" ht="30" customHeight="1" x14ac:dyDescent="0.25">
      <c r="A1055" s="133"/>
      <c r="B1055" s="275"/>
      <c r="I1055" s="133"/>
      <c r="J1055" s="133"/>
    </row>
    <row r="1056" spans="1:10" s="132" customFormat="1" ht="30" customHeight="1" x14ac:dyDescent="0.25">
      <c r="A1056" s="133"/>
      <c r="B1056" s="275"/>
      <c r="I1056" s="133"/>
      <c r="J1056" s="133"/>
    </row>
    <row r="1057" spans="1:10" s="132" customFormat="1" ht="30" customHeight="1" x14ac:dyDescent="0.25">
      <c r="A1057" s="133"/>
      <c r="B1057" s="275"/>
      <c r="I1057" s="133"/>
      <c r="J1057" s="133"/>
    </row>
    <row r="1058" spans="1:10" s="132" customFormat="1" ht="30" customHeight="1" x14ac:dyDescent="0.25">
      <c r="A1058" s="133"/>
      <c r="B1058" s="275"/>
      <c r="I1058" s="133"/>
      <c r="J1058" s="133"/>
    </row>
    <row r="1059" spans="1:10" s="132" customFormat="1" ht="30" customHeight="1" x14ac:dyDescent="0.25">
      <c r="A1059" s="133"/>
      <c r="B1059" s="275"/>
      <c r="I1059" s="133"/>
      <c r="J1059" s="133"/>
    </row>
    <row r="1060" spans="1:10" s="132" customFormat="1" ht="30" customHeight="1" x14ac:dyDescent="0.25">
      <c r="A1060" s="133"/>
      <c r="B1060" s="275"/>
      <c r="I1060" s="133"/>
      <c r="J1060" s="133"/>
    </row>
    <row r="1061" spans="1:10" s="132" customFormat="1" ht="30" customHeight="1" x14ac:dyDescent="0.25">
      <c r="A1061" s="133"/>
      <c r="B1061" s="275"/>
      <c r="I1061" s="133"/>
      <c r="J1061" s="133"/>
    </row>
    <row r="1062" spans="1:10" s="132" customFormat="1" ht="30" customHeight="1" x14ac:dyDescent="0.25">
      <c r="A1062" s="133"/>
      <c r="B1062" s="275"/>
      <c r="I1062" s="133"/>
      <c r="J1062" s="133"/>
    </row>
    <row r="1063" spans="1:10" s="132" customFormat="1" ht="30" customHeight="1" x14ac:dyDescent="0.25">
      <c r="A1063" s="133"/>
      <c r="B1063" s="275"/>
      <c r="I1063" s="133"/>
      <c r="J1063" s="133"/>
    </row>
    <row r="1064" spans="1:10" s="132" customFormat="1" ht="30" customHeight="1" x14ac:dyDescent="0.25">
      <c r="A1064" s="133"/>
      <c r="B1064" s="275"/>
      <c r="I1064" s="133"/>
      <c r="J1064" s="133"/>
    </row>
    <row r="1065" spans="1:10" s="132" customFormat="1" ht="30" customHeight="1" x14ac:dyDescent="0.25">
      <c r="A1065" s="133"/>
      <c r="B1065" s="275"/>
      <c r="I1065" s="133"/>
      <c r="J1065" s="133"/>
    </row>
    <row r="1066" spans="1:10" s="132" customFormat="1" ht="30" customHeight="1" x14ac:dyDescent="0.25">
      <c r="A1066" s="133"/>
      <c r="B1066" s="275"/>
      <c r="I1066" s="133"/>
      <c r="J1066" s="133"/>
    </row>
    <row r="1067" spans="1:10" s="132" customFormat="1" ht="30" customHeight="1" x14ac:dyDescent="0.25">
      <c r="A1067" s="133"/>
      <c r="B1067" s="275"/>
      <c r="I1067" s="133"/>
      <c r="J1067" s="133"/>
    </row>
    <row r="1068" spans="1:10" s="132" customFormat="1" ht="30" customHeight="1" x14ac:dyDescent="0.25">
      <c r="A1068" s="133"/>
      <c r="B1068" s="275"/>
      <c r="I1068" s="133"/>
      <c r="J1068" s="133"/>
    </row>
    <row r="1069" spans="1:10" s="132" customFormat="1" ht="30" customHeight="1" x14ac:dyDescent="0.25">
      <c r="A1069" s="133"/>
      <c r="B1069" s="275"/>
      <c r="I1069" s="133"/>
      <c r="J1069" s="133"/>
    </row>
    <row r="1070" spans="1:10" s="132" customFormat="1" ht="30" customHeight="1" x14ac:dyDescent="0.25">
      <c r="A1070" s="133"/>
      <c r="B1070" s="275"/>
      <c r="I1070" s="133"/>
      <c r="J1070" s="133"/>
    </row>
    <row r="1071" spans="1:10" s="132" customFormat="1" ht="30" customHeight="1" x14ac:dyDescent="0.25">
      <c r="A1071" s="133"/>
      <c r="B1071" s="275"/>
      <c r="I1071" s="133"/>
      <c r="J1071" s="133"/>
    </row>
    <row r="1072" spans="1:10" s="132" customFormat="1" ht="30" customHeight="1" x14ac:dyDescent="0.25">
      <c r="A1072" s="133"/>
      <c r="B1072" s="275"/>
      <c r="I1072" s="133"/>
      <c r="J1072" s="133"/>
    </row>
    <row r="1073" spans="1:10" s="132" customFormat="1" ht="30" customHeight="1" x14ac:dyDescent="0.25">
      <c r="A1073" s="133"/>
      <c r="B1073" s="275"/>
      <c r="I1073" s="133"/>
      <c r="J1073" s="133"/>
    </row>
    <row r="1074" spans="1:10" s="132" customFormat="1" ht="30" customHeight="1" x14ac:dyDescent="0.25">
      <c r="A1074" s="133"/>
      <c r="B1074" s="275"/>
      <c r="I1074" s="133"/>
      <c r="J1074" s="133"/>
    </row>
    <row r="1075" spans="1:10" s="132" customFormat="1" ht="30" customHeight="1" x14ac:dyDescent="0.25">
      <c r="A1075" s="133"/>
      <c r="B1075" s="275"/>
      <c r="I1075" s="133"/>
      <c r="J1075" s="133"/>
    </row>
    <row r="1076" spans="1:10" s="132" customFormat="1" ht="30" customHeight="1" x14ac:dyDescent="0.25">
      <c r="A1076" s="133"/>
      <c r="B1076" s="275"/>
      <c r="I1076" s="133"/>
      <c r="J1076" s="133"/>
    </row>
    <row r="1077" spans="1:10" s="132" customFormat="1" ht="30" customHeight="1" x14ac:dyDescent="0.25">
      <c r="A1077" s="133"/>
      <c r="B1077" s="275"/>
      <c r="I1077" s="133"/>
      <c r="J1077" s="133"/>
    </row>
    <row r="1078" spans="1:10" s="132" customFormat="1" ht="30" customHeight="1" x14ac:dyDescent="0.25">
      <c r="A1078" s="133"/>
      <c r="B1078" s="275"/>
      <c r="I1078" s="133"/>
      <c r="J1078" s="133"/>
    </row>
    <row r="1079" spans="1:10" s="132" customFormat="1" ht="30" customHeight="1" x14ac:dyDescent="0.25">
      <c r="A1079" s="133"/>
      <c r="B1079" s="275"/>
      <c r="I1079" s="133"/>
      <c r="J1079" s="133"/>
    </row>
    <row r="1080" spans="1:10" s="132" customFormat="1" ht="30" customHeight="1" x14ac:dyDescent="0.25">
      <c r="A1080" s="133"/>
      <c r="B1080" s="275"/>
      <c r="I1080" s="133"/>
      <c r="J1080" s="133"/>
    </row>
    <row r="1081" spans="1:10" s="132" customFormat="1" ht="30" customHeight="1" x14ac:dyDescent="0.25">
      <c r="A1081" s="133"/>
      <c r="B1081" s="275"/>
      <c r="I1081" s="133"/>
      <c r="J1081" s="133"/>
    </row>
    <row r="1082" spans="1:10" s="132" customFormat="1" ht="30" customHeight="1" x14ac:dyDescent="0.25">
      <c r="A1082" s="133"/>
      <c r="B1082" s="275"/>
      <c r="I1082" s="133"/>
      <c r="J1082" s="133"/>
    </row>
    <row r="1083" spans="1:10" s="132" customFormat="1" ht="30" customHeight="1" x14ac:dyDescent="0.25">
      <c r="A1083" s="133"/>
      <c r="B1083" s="275"/>
      <c r="I1083" s="133"/>
      <c r="J1083" s="133"/>
    </row>
    <row r="1084" spans="1:10" s="132" customFormat="1" ht="30" customHeight="1" x14ac:dyDescent="0.25">
      <c r="A1084" s="133"/>
      <c r="B1084" s="275"/>
      <c r="I1084" s="133"/>
      <c r="J1084" s="133"/>
    </row>
    <row r="1085" spans="1:10" s="132" customFormat="1" ht="30" customHeight="1" x14ac:dyDescent="0.25">
      <c r="A1085" s="133"/>
      <c r="B1085" s="275"/>
      <c r="I1085" s="133"/>
      <c r="J1085" s="133"/>
    </row>
    <row r="1086" spans="1:10" s="132" customFormat="1" ht="30" customHeight="1" x14ac:dyDescent="0.25">
      <c r="A1086" s="133"/>
      <c r="B1086" s="275"/>
      <c r="I1086" s="133"/>
      <c r="J1086" s="133"/>
    </row>
    <row r="1087" spans="1:10" s="132" customFormat="1" ht="30" customHeight="1" x14ac:dyDescent="0.25">
      <c r="A1087" s="133"/>
      <c r="B1087" s="275"/>
      <c r="I1087" s="133"/>
      <c r="J1087" s="133"/>
    </row>
    <row r="1088" spans="1:10" s="132" customFormat="1" ht="30" customHeight="1" x14ac:dyDescent="0.25">
      <c r="A1088" s="133"/>
      <c r="B1088" s="275"/>
      <c r="I1088" s="133"/>
      <c r="J1088" s="133"/>
    </row>
    <row r="1089" spans="1:10" s="132" customFormat="1" ht="30" customHeight="1" x14ac:dyDescent="0.25">
      <c r="A1089" s="133"/>
      <c r="B1089" s="275"/>
      <c r="I1089" s="133"/>
      <c r="J1089" s="133"/>
    </row>
    <row r="1090" spans="1:10" s="132" customFormat="1" ht="30" customHeight="1" x14ac:dyDescent="0.25">
      <c r="A1090" s="133"/>
      <c r="B1090" s="275"/>
      <c r="I1090" s="133"/>
      <c r="J1090" s="133"/>
    </row>
    <row r="1091" spans="1:10" s="132" customFormat="1" ht="30" customHeight="1" x14ac:dyDescent="0.25">
      <c r="A1091" s="133"/>
      <c r="B1091" s="275"/>
      <c r="I1091" s="133"/>
      <c r="J1091" s="133"/>
    </row>
    <row r="1092" spans="1:10" s="132" customFormat="1" ht="30" customHeight="1" x14ac:dyDescent="0.25">
      <c r="A1092" s="133"/>
      <c r="B1092" s="275"/>
      <c r="I1092" s="133"/>
      <c r="J1092" s="133"/>
    </row>
    <row r="1093" spans="1:10" s="132" customFormat="1" ht="30" customHeight="1" x14ac:dyDescent="0.25">
      <c r="A1093" s="133"/>
      <c r="B1093" s="275"/>
      <c r="I1093" s="133"/>
      <c r="J1093" s="133"/>
    </row>
    <row r="1094" spans="1:10" s="132" customFormat="1" ht="30" customHeight="1" x14ac:dyDescent="0.25">
      <c r="A1094" s="133"/>
      <c r="B1094" s="275"/>
      <c r="I1094" s="133"/>
      <c r="J1094" s="133"/>
    </row>
    <row r="1095" spans="1:10" s="132" customFormat="1" ht="30" customHeight="1" x14ac:dyDescent="0.25">
      <c r="A1095" s="133"/>
      <c r="B1095" s="275"/>
      <c r="I1095" s="133"/>
      <c r="J1095" s="133"/>
    </row>
    <row r="1096" spans="1:10" s="132" customFormat="1" ht="30" customHeight="1" x14ac:dyDescent="0.25">
      <c r="A1096" s="133"/>
      <c r="B1096" s="275"/>
      <c r="I1096" s="133"/>
      <c r="J1096" s="133"/>
    </row>
    <row r="1097" spans="1:10" s="132" customFormat="1" ht="30" customHeight="1" x14ac:dyDescent="0.25">
      <c r="A1097" s="133"/>
      <c r="B1097" s="275"/>
      <c r="I1097" s="133"/>
      <c r="J1097" s="133"/>
    </row>
    <row r="1098" spans="1:10" s="132" customFormat="1" ht="30" customHeight="1" x14ac:dyDescent="0.25">
      <c r="A1098" s="133"/>
      <c r="B1098" s="275"/>
      <c r="I1098" s="133"/>
      <c r="J1098" s="133"/>
    </row>
    <row r="1099" spans="1:10" s="132" customFormat="1" ht="30" customHeight="1" x14ac:dyDescent="0.25">
      <c r="A1099" s="133"/>
      <c r="B1099" s="275"/>
      <c r="I1099" s="133"/>
      <c r="J1099" s="133"/>
    </row>
    <row r="1100" spans="1:10" s="132" customFormat="1" ht="30" customHeight="1" x14ac:dyDescent="0.25">
      <c r="A1100" s="133"/>
      <c r="B1100" s="275"/>
      <c r="I1100" s="133"/>
      <c r="J1100" s="133"/>
    </row>
    <row r="1101" spans="1:10" s="132" customFormat="1" ht="30" customHeight="1" x14ac:dyDescent="0.25">
      <c r="A1101" s="133"/>
      <c r="B1101" s="275"/>
      <c r="I1101" s="133"/>
      <c r="J1101" s="133"/>
    </row>
    <row r="1102" spans="1:10" s="132" customFormat="1" ht="30" customHeight="1" x14ac:dyDescent="0.25">
      <c r="A1102" s="133"/>
      <c r="B1102" s="275"/>
      <c r="I1102" s="133"/>
      <c r="J1102" s="133"/>
    </row>
    <row r="1103" spans="1:10" s="132" customFormat="1" ht="30" customHeight="1" x14ac:dyDescent="0.25">
      <c r="A1103" s="133"/>
      <c r="B1103" s="275"/>
      <c r="I1103" s="133"/>
      <c r="J1103" s="133"/>
    </row>
    <row r="1104" spans="1:10" s="132" customFormat="1" ht="30" customHeight="1" x14ac:dyDescent="0.25">
      <c r="A1104" s="133"/>
      <c r="B1104" s="275"/>
      <c r="I1104" s="133"/>
      <c r="J1104" s="133"/>
    </row>
    <row r="1105" spans="1:10" s="132" customFormat="1" ht="30" customHeight="1" x14ac:dyDescent="0.25">
      <c r="A1105" s="133"/>
      <c r="B1105" s="275"/>
      <c r="I1105" s="133"/>
      <c r="J1105" s="133"/>
    </row>
    <row r="1106" spans="1:10" s="132" customFormat="1" ht="30" customHeight="1" x14ac:dyDescent="0.25">
      <c r="A1106" s="133"/>
      <c r="B1106" s="275"/>
      <c r="I1106" s="133"/>
      <c r="J1106" s="133"/>
    </row>
    <row r="1107" spans="1:10" s="132" customFormat="1" ht="30" customHeight="1" x14ac:dyDescent="0.25">
      <c r="A1107" s="133"/>
      <c r="B1107" s="275"/>
      <c r="I1107" s="133"/>
      <c r="J1107" s="133"/>
    </row>
    <row r="1108" spans="1:10" s="132" customFormat="1" ht="30" customHeight="1" x14ac:dyDescent="0.25">
      <c r="A1108" s="133"/>
      <c r="B1108" s="275"/>
      <c r="I1108" s="133"/>
      <c r="J1108" s="133"/>
    </row>
    <row r="1109" spans="1:10" s="132" customFormat="1" ht="30" customHeight="1" x14ac:dyDescent="0.25">
      <c r="A1109" s="133"/>
      <c r="B1109" s="275"/>
      <c r="I1109" s="133"/>
      <c r="J1109" s="133"/>
    </row>
    <row r="1110" spans="1:10" s="132" customFormat="1" ht="30" customHeight="1" x14ac:dyDescent="0.25">
      <c r="A1110" s="133"/>
      <c r="B1110" s="275"/>
      <c r="I1110" s="133"/>
      <c r="J1110" s="133"/>
    </row>
    <row r="1111" spans="1:10" s="132" customFormat="1" ht="30" customHeight="1" x14ac:dyDescent="0.25">
      <c r="A1111" s="133"/>
      <c r="B1111" s="275"/>
      <c r="I1111" s="133"/>
      <c r="J1111" s="133"/>
    </row>
    <row r="1112" spans="1:10" s="132" customFormat="1" ht="30" customHeight="1" x14ac:dyDescent="0.25">
      <c r="A1112" s="133"/>
      <c r="B1112" s="275"/>
      <c r="I1112" s="133"/>
      <c r="J1112" s="133"/>
    </row>
    <row r="1113" spans="1:10" s="132" customFormat="1" ht="30" customHeight="1" x14ac:dyDescent="0.25">
      <c r="A1113" s="133"/>
      <c r="B1113" s="275"/>
      <c r="I1113" s="133"/>
      <c r="J1113" s="133"/>
    </row>
    <row r="1114" spans="1:10" s="132" customFormat="1" ht="30" customHeight="1" x14ac:dyDescent="0.25">
      <c r="A1114" s="133"/>
      <c r="B1114" s="275"/>
      <c r="I1114" s="133"/>
      <c r="J1114" s="133"/>
    </row>
    <row r="1115" spans="1:10" s="132" customFormat="1" ht="30" customHeight="1" x14ac:dyDescent="0.25">
      <c r="A1115" s="133"/>
      <c r="B1115" s="275"/>
      <c r="I1115" s="133"/>
      <c r="J1115" s="133"/>
    </row>
    <row r="1116" spans="1:10" s="132" customFormat="1" ht="30" customHeight="1" x14ac:dyDescent="0.25">
      <c r="A1116" s="133"/>
      <c r="B1116" s="275"/>
      <c r="I1116" s="133"/>
      <c r="J1116" s="133"/>
    </row>
    <row r="1117" spans="1:10" s="132" customFormat="1" ht="30" customHeight="1" x14ac:dyDescent="0.25">
      <c r="A1117" s="133"/>
      <c r="B1117" s="275"/>
      <c r="I1117" s="133"/>
      <c r="J1117" s="133"/>
    </row>
    <row r="1118" spans="1:10" s="132" customFormat="1" ht="30" customHeight="1" x14ac:dyDescent="0.25">
      <c r="A1118" s="133"/>
      <c r="B1118" s="275"/>
      <c r="I1118" s="133"/>
      <c r="J1118" s="133"/>
    </row>
    <row r="1119" spans="1:10" s="132" customFormat="1" ht="30" customHeight="1" x14ac:dyDescent="0.25">
      <c r="A1119" s="133"/>
      <c r="B1119" s="275"/>
      <c r="I1119" s="133"/>
      <c r="J1119" s="133"/>
    </row>
    <row r="1120" spans="1:10" s="132" customFormat="1" ht="30" customHeight="1" x14ac:dyDescent="0.25">
      <c r="A1120" s="133"/>
      <c r="B1120" s="275"/>
      <c r="I1120" s="133"/>
      <c r="J1120" s="133"/>
    </row>
    <row r="1121" spans="1:10" s="132" customFormat="1" ht="30" customHeight="1" x14ac:dyDescent="0.25">
      <c r="A1121" s="133"/>
      <c r="B1121" s="275"/>
      <c r="I1121" s="133"/>
      <c r="J1121" s="133"/>
    </row>
    <row r="1122" spans="1:10" s="132" customFormat="1" ht="30" customHeight="1" x14ac:dyDescent="0.25">
      <c r="A1122" s="133"/>
      <c r="B1122" s="275"/>
      <c r="I1122" s="133"/>
      <c r="J1122" s="133"/>
    </row>
    <row r="1123" spans="1:10" s="132" customFormat="1" ht="30" customHeight="1" x14ac:dyDescent="0.25">
      <c r="A1123" s="133"/>
      <c r="B1123" s="275"/>
      <c r="I1123" s="133"/>
      <c r="J1123" s="133"/>
    </row>
    <row r="1124" spans="1:10" s="132" customFormat="1" ht="30" customHeight="1" x14ac:dyDescent="0.25">
      <c r="A1124" s="133"/>
      <c r="B1124" s="275"/>
      <c r="I1124" s="133"/>
      <c r="J1124" s="133"/>
    </row>
    <row r="1125" spans="1:10" s="132" customFormat="1" ht="30" customHeight="1" x14ac:dyDescent="0.25">
      <c r="A1125" s="133"/>
      <c r="B1125" s="275"/>
      <c r="I1125" s="133"/>
      <c r="J1125" s="133"/>
    </row>
    <row r="1126" spans="1:10" s="132" customFormat="1" ht="30" customHeight="1" x14ac:dyDescent="0.25">
      <c r="A1126" s="133"/>
      <c r="B1126" s="275"/>
      <c r="I1126" s="133"/>
      <c r="J1126" s="133"/>
    </row>
    <row r="1127" spans="1:10" s="132" customFormat="1" ht="30" customHeight="1" x14ac:dyDescent="0.25">
      <c r="A1127" s="133"/>
      <c r="B1127" s="275"/>
      <c r="I1127" s="133"/>
      <c r="J1127" s="133"/>
    </row>
    <row r="1128" spans="1:10" s="132" customFormat="1" ht="30" customHeight="1" x14ac:dyDescent="0.25">
      <c r="A1128" s="133"/>
      <c r="B1128" s="275"/>
      <c r="I1128" s="133"/>
      <c r="J1128" s="133"/>
    </row>
    <row r="1129" spans="1:10" s="132" customFormat="1" ht="30" customHeight="1" x14ac:dyDescent="0.25">
      <c r="A1129" s="133"/>
      <c r="B1129" s="275"/>
      <c r="I1129" s="133"/>
      <c r="J1129" s="133"/>
    </row>
    <row r="1130" spans="1:10" s="132" customFormat="1" ht="30" customHeight="1" x14ac:dyDescent="0.25">
      <c r="A1130" s="133"/>
      <c r="B1130" s="275"/>
      <c r="I1130" s="133"/>
      <c r="J1130" s="133"/>
    </row>
    <row r="1131" spans="1:10" s="132" customFormat="1" ht="30" customHeight="1" x14ac:dyDescent="0.25">
      <c r="A1131" s="133"/>
      <c r="B1131" s="275"/>
      <c r="I1131" s="133"/>
      <c r="J1131" s="133"/>
    </row>
    <row r="1132" spans="1:10" s="132" customFormat="1" ht="30" customHeight="1" x14ac:dyDescent="0.25">
      <c r="A1132" s="133"/>
      <c r="B1132" s="275"/>
      <c r="I1132" s="133"/>
      <c r="J1132" s="133"/>
    </row>
    <row r="1133" spans="1:10" s="132" customFormat="1" ht="30" customHeight="1" x14ac:dyDescent="0.25">
      <c r="A1133" s="133"/>
      <c r="B1133" s="275"/>
      <c r="I1133" s="133"/>
      <c r="J1133" s="133"/>
    </row>
    <row r="1134" spans="1:10" s="132" customFormat="1" ht="30" customHeight="1" x14ac:dyDescent="0.25">
      <c r="A1134" s="133"/>
      <c r="B1134" s="275"/>
      <c r="I1134" s="133"/>
      <c r="J1134" s="133"/>
    </row>
    <row r="1135" spans="1:10" s="132" customFormat="1" ht="30" customHeight="1" x14ac:dyDescent="0.25">
      <c r="A1135" s="133"/>
      <c r="B1135" s="275"/>
      <c r="I1135" s="133"/>
      <c r="J1135" s="133"/>
    </row>
    <row r="1136" spans="1:10" s="132" customFormat="1" ht="30" customHeight="1" x14ac:dyDescent="0.25">
      <c r="A1136" s="133"/>
      <c r="B1136" s="275"/>
      <c r="I1136" s="133"/>
      <c r="J1136" s="133"/>
    </row>
    <row r="1137" spans="1:10" s="132" customFormat="1" ht="30" customHeight="1" x14ac:dyDescent="0.25">
      <c r="A1137" s="133"/>
      <c r="B1137" s="275"/>
      <c r="I1137" s="133"/>
      <c r="J1137" s="133"/>
    </row>
    <row r="1138" spans="1:10" s="132" customFormat="1" ht="30" customHeight="1" x14ac:dyDescent="0.25">
      <c r="A1138" s="133"/>
      <c r="B1138" s="275"/>
      <c r="I1138" s="133"/>
      <c r="J1138" s="133"/>
    </row>
    <row r="1139" spans="1:10" s="132" customFormat="1" ht="30" customHeight="1" x14ac:dyDescent="0.25">
      <c r="A1139" s="133"/>
      <c r="B1139" s="275"/>
      <c r="I1139" s="133"/>
      <c r="J1139" s="133"/>
    </row>
    <row r="1140" spans="1:10" s="132" customFormat="1" ht="30" customHeight="1" x14ac:dyDescent="0.25">
      <c r="A1140" s="133"/>
      <c r="B1140" s="275"/>
      <c r="I1140" s="133"/>
      <c r="J1140" s="133"/>
    </row>
    <row r="1141" spans="1:10" s="132" customFormat="1" ht="30" customHeight="1" x14ac:dyDescent="0.25">
      <c r="A1141" s="133"/>
      <c r="B1141" s="275"/>
      <c r="I1141" s="133"/>
      <c r="J1141" s="133"/>
    </row>
    <row r="1142" spans="1:10" s="132" customFormat="1" ht="30" customHeight="1" x14ac:dyDescent="0.25">
      <c r="A1142" s="133"/>
      <c r="B1142" s="275"/>
      <c r="I1142" s="133"/>
      <c r="J1142" s="133"/>
    </row>
    <row r="1143" spans="1:10" s="132" customFormat="1" ht="30" customHeight="1" x14ac:dyDescent="0.25">
      <c r="A1143" s="133"/>
      <c r="B1143" s="275"/>
      <c r="I1143" s="133"/>
      <c r="J1143" s="133"/>
    </row>
    <row r="1144" spans="1:10" s="132" customFormat="1" ht="30" customHeight="1" x14ac:dyDescent="0.25">
      <c r="A1144" s="133"/>
      <c r="B1144" s="275"/>
      <c r="I1144" s="133"/>
      <c r="J1144" s="133"/>
    </row>
    <row r="1145" spans="1:10" s="132" customFormat="1" ht="30" customHeight="1" x14ac:dyDescent="0.25">
      <c r="A1145" s="133"/>
      <c r="B1145" s="275"/>
      <c r="I1145" s="133"/>
      <c r="J1145" s="133"/>
    </row>
    <row r="1146" spans="1:10" s="132" customFormat="1" ht="30" customHeight="1" x14ac:dyDescent="0.25">
      <c r="A1146" s="133"/>
      <c r="B1146" s="275"/>
      <c r="I1146" s="133"/>
      <c r="J1146" s="133"/>
    </row>
    <row r="1147" spans="1:10" s="132" customFormat="1" ht="30" customHeight="1" x14ac:dyDescent="0.25">
      <c r="A1147" s="133"/>
      <c r="B1147" s="275"/>
      <c r="I1147" s="133"/>
      <c r="J1147" s="133"/>
    </row>
    <row r="1148" spans="1:10" s="132" customFormat="1" ht="30" customHeight="1" x14ac:dyDescent="0.25">
      <c r="A1148" s="133"/>
      <c r="B1148" s="275"/>
      <c r="I1148" s="133"/>
      <c r="J1148" s="133"/>
    </row>
    <row r="1149" spans="1:10" s="132" customFormat="1" ht="30" customHeight="1" x14ac:dyDescent="0.25">
      <c r="A1149" s="133"/>
      <c r="B1149" s="275"/>
      <c r="I1149" s="133"/>
      <c r="J1149" s="133"/>
    </row>
    <row r="1150" spans="1:10" s="132" customFormat="1" ht="30" customHeight="1" x14ac:dyDescent="0.25">
      <c r="A1150" s="133"/>
      <c r="B1150" s="275"/>
      <c r="I1150" s="133"/>
      <c r="J1150" s="133"/>
    </row>
    <row r="1151" spans="1:10" s="132" customFormat="1" ht="30" customHeight="1" x14ac:dyDescent="0.25">
      <c r="A1151" s="133"/>
      <c r="B1151" s="275"/>
      <c r="I1151" s="133"/>
      <c r="J1151" s="133"/>
    </row>
    <row r="1152" spans="1:10" s="132" customFormat="1" ht="30" customHeight="1" x14ac:dyDescent="0.25">
      <c r="A1152" s="133"/>
      <c r="B1152" s="275"/>
      <c r="I1152" s="133"/>
      <c r="J1152" s="133"/>
    </row>
    <row r="1153" spans="1:10" s="132" customFormat="1" ht="30" customHeight="1" x14ac:dyDescent="0.25">
      <c r="A1153" s="133"/>
      <c r="B1153" s="275"/>
      <c r="I1153" s="133"/>
      <c r="J1153" s="133"/>
    </row>
    <row r="1154" spans="1:10" s="132" customFormat="1" ht="30" customHeight="1" x14ac:dyDescent="0.25">
      <c r="A1154" s="133"/>
      <c r="B1154" s="275"/>
      <c r="I1154" s="133"/>
      <c r="J1154" s="133"/>
    </row>
    <row r="1155" spans="1:10" s="132" customFormat="1" ht="30" customHeight="1" x14ac:dyDescent="0.25">
      <c r="A1155" s="133"/>
      <c r="B1155" s="275"/>
      <c r="I1155" s="133"/>
      <c r="J1155" s="133"/>
    </row>
    <row r="1156" spans="1:10" s="132" customFormat="1" ht="30" customHeight="1" x14ac:dyDescent="0.25">
      <c r="A1156" s="133"/>
      <c r="B1156" s="275"/>
      <c r="I1156" s="133"/>
      <c r="J1156" s="133"/>
    </row>
    <row r="1157" spans="1:10" s="132" customFormat="1" ht="30" customHeight="1" x14ac:dyDescent="0.25">
      <c r="A1157" s="133"/>
      <c r="B1157" s="275"/>
      <c r="I1157" s="133"/>
      <c r="J1157" s="133"/>
    </row>
    <row r="1158" spans="1:10" s="132" customFormat="1" ht="30" customHeight="1" x14ac:dyDescent="0.25">
      <c r="A1158" s="133"/>
      <c r="B1158" s="275"/>
      <c r="I1158" s="133"/>
      <c r="J1158" s="133"/>
    </row>
    <row r="1159" spans="1:10" s="132" customFormat="1" ht="30" customHeight="1" x14ac:dyDescent="0.25">
      <c r="A1159" s="133"/>
      <c r="B1159" s="275"/>
      <c r="I1159" s="133"/>
      <c r="J1159" s="133"/>
    </row>
    <row r="1160" spans="1:10" s="132" customFormat="1" ht="30" customHeight="1" x14ac:dyDescent="0.25">
      <c r="A1160" s="133"/>
      <c r="B1160" s="275"/>
      <c r="I1160" s="133"/>
      <c r="J1160" s="133"/>
    </row>
    <row r="1161" spans="1:10" s="132" customFormat="1" ht="30" customHeight="1" x14ac:dyDescent="0.25">
      <c r="A1161" s="133"/>
      <c r="B1161" s="275"/>
      <c r="I1161" s="133"/>
      <c r="J1161" s="133"/>
    </row>
    <row r="1162" spans="1:10" s="132" customFormat="1" ht="30" customHeight="1" x14ac:dyDescent="0.25">
      <c r="A1162" s="133"/>
      <c r="B1162" s="275"/>
      <c r="I1162" s="133"/>
      <c r="J1162" s="133"/>
    </row>
    <row r="1163" spans="1:10" s="132" customFormat="1" ht="30" customHeight="1" x14ac:dyDescent="0.25">
      <c r="A1163" s="133"/>
      <c r="B1163" s="275"/>
      <c r="I1163" s="133"/>
      <c r="J1163" s="133"/>
    </row>
    <row r="1164" spans="1:10" s="132" customFormat="1" ht="30" customHeight="1" x14ac:dyDescent="0.25">
      <c r="A1164" s="133"/>
      <c r="B1164" s="275"/>
      <c r="I1164" s="133"/>
      <c r="J1164" s="133"/>
    </row>
    <row r="1165" spans="1:10" s="132" customFormat="1" ht="30" customHeight="1" x14ac:dyDescent="0.25">
      <c r="A1165" s="133"/>
      <c r="B1165" s="275"/>
      <c r="I1165" s="133"/>
      <c r="J1165" s="133"/>
    </row>
    <row r="1166" spans="1:10" s="132" customFormat="1" ht="30" customHeight="1" x14ac:dyDescent="0.25">
      <c r="A1166" s="133"/>
      <c r="B1166" s="275"/>
      <c r="I1166" s="133"/>
      <c r="J1166" s="133"/>
    </row>
    <row r="1167" spans="1:10" s="132" customFormat="1" ht="30" customHeight="1" x14ac:dyDescent="0.25">
      <c r="A1167" s="133"/>
      <c r="B1167" s="275"/>
      <c r="I1167" s="133"/>
      <c r="J1167" s="133"/>
    </row>
    <row r="1168" spans="1:10" s="132" customFormat="1" ht="30" customHeight="1" x14ac:dyDescent="0.25">
      <c r="A1168" s="133"/>
      <c r="B1168" s="275"/>
      <c r="I1168" s="133"/>
      <c r="J1168" s="133"/>
    </row>
    <row r="1169" spans="1:10" s="132" customFormat="1" ht="30" customHeight="1" x14ac:dyDescent="0.25">
      <c r="A1169" s="133"/>
      <c r="B1169" s="275"/>
      <c r="I1169" s="133"/>
      <c r="J1169" s="133"/>
    </row>
    <row r="1170" spans="1:10" s="132" customFormat="1" ht="30" customHeight="1" x14ac:dyDescent="0.25">
      <c r="A1170" s="133"/>
      <c r="B1170" s="275"/>
      <c r="I1170" s="133"/>
      <c r="J1170" s="133"/>
    </row>
    <row r="1171" spans="1:10" s="132" customFormat="1" ht="30" customHeight="1" x14ac:dyDescent="0.25">
      <c r="A1171" s="133"/>
      <c r="B1171" s="275"/>
      <c r="I1171" s="133"/>
      <c r="J1171" s="133"/>
    </row>
    <row r="1172" spans="1:10" s="132" customFormat="1" ht="30" customHeight="1" x14ac:dyDescent="0.25">
      <c r="A1172" s="133"/>
      <c r="B1172" s="275"/>
      <c r="I1172" s="133"/>
      <c r="J1172" s="133"/>
    </row>
    <row r="1173" spans="1:10" s="132" customFormat="1" ht="30" customHeight="1" x14ac:dyDescent="0.25">
      <c r="A1173" s="133"/>
      <c r="B1173" s="275"/>
      <c r="I1173" s="133"/>
      <c r="J1173" s="133"/>
    </row>
    <row r="1174" spans="1:10" s="132" customFormat="1" ht="30" customHeight="1" x14ac:dyDescent="0.25">
      <c r="A1174" s="133"/>
      <c r="B1174" s="275"/>
      <c r="I1174" s="133"/>
      <c r="J1174" s="133"/>
    </row>
    <row r="1175" spans="1:10" s="132" customFormat="1" ht="30" customHeight="1" x14ac:dyDescent="0.25">
      <c r="A1175" s="133"/>
      <c r="B1175" s="275"/>
      <c r="I1175" s="133"/>
      <c r="J1175" s="133"/>
    </row>
    <row r="1176" spans="1:10" s="132" customFormat="1" ht="30" customHeight="1" x14ac:dyDescent="0.25">
      <c r="A1176" s="133"/>
      <c r="B1176" s="275"/>
      <c r="I1176" s="133"/>
      <c r="J1176" s="133"/>
    </row>
    <row r="1177" spans="1:10" s="132" customFormat="1" ht="30" customHeight="1" x14ac:dyDescent="0.25">
      <c r="A1177" s="133"/>
      <c r="B1177" s="275"/>
      <c r="I1177" s="133"/>
      <c r="J1177" s="133"/>
    </row>
    <row r="1178" spans="1:10" s="132" customFormat="1" ht="30" customHeight="1" x14ac:dyDescent="0.25">
      <c r="A1178" s="133"/>
      <c r="B1178" s="275"/>
      <c r="I1178" s="133"/>
      <c r="J1178" s="133"/>
    </row>
    <row r="1179" spans="1:10" s="132" customFormat="1" ht="30" customHeight="1" x14ac:dyDescent="0.25">
      <c r="A1179" s="133"/>
      <c r="B1179" s="275"/>
      <c r="I1179" s="133"/>
      <c r="J1179" s="133"/>
    </row>
    <row r="1180" spans="1:10" s="132" customFormat="1" ht="30" customHeight="1" x14ac:dyDescent="0.25">
      <c r="A1180" s="133"/>
      <c r="B1180" s="275"/>
      <c r="I1180" s="133"/>
      <c r="J1180" s="133"/>
    </row>
    <row r="1181" spans="1:10" s="132" customFormat="1" ht="30" customHeight="1" x14ac:dyDescent="0.25">
      <c r="A1181" s="133"/>
      <c r="B1181" s="275"/>
      <c r="I1181" s="133"/>
      <c r="J1181" s="133"/>
    </row>
    <row r="1182" spans="1:10" s="132" customFormat="1" ht="30" customHeight="1" x14ac:dyDescent="0.25">
      <c r="A1182" s="133"/>
      <c r="B1182" s="275"/>
      <c r="I1182" s="133"/>
      <c r="J1182" s="133"/>
    </row>
    <row r="1183" spans="1:10" s="132" customFormat="1" ht="30" customHeight="1" x14ac:dyDescent="0.25">
      <c r="A1183" s="133"/>
      <c r="B1183" s="275"/>
      <c r="I1183" s="133"/>
      <c r="J1183" s="133"/>
    </row>
    <row r="1184" spans="1:10" s="132" customFormat="1" ht="30" customHeight="1" x14ac:dyDescent="0.25">
      <c r="A1184" s="133"/>
      <c r="B1184" s="275"/>
      <c r="I1184" s="133"/>
      <c r="J1184" s="133"/>
    </row>
    <row r="1185" spans="1:10" s="132" customFormat="1" ht="30" customHeight="1" x14ac:dyDescent="0.25">
      <c r="A1185" s="133"/>
      <c r="B1185" s="275"/>
      <c r="I1185" s="133"/>
      <c r="J1185" s="133"/>
    </row>
    <row r="1186" spans="1:10" s="132" customFormat="1" ht="30" customHeight="1" x14ac:dyDescent="0.25">
      <c r="A1186" s="133"/>
      <c r="B1186" s="275"/>
      <c r="I1186" s="133"/>
      <c r="J1186" s="133"/>
    </row>
    <row r="1187" spans="1:10" s="132" customFormat="1" ht="30" customHeight="1" x14ac:dyDescent="0.25">
      <c r="A1187" s="133"/>
      <c r="B1187" s="275"/>
      <c r="I1187" s="133"/>
      <c r="J1187" s="133"/>
    </row>
    <row r="1188" spans="1:10" s="132" customFormat="1" ht="30" customHeight="1" x14ac:dyDescent="0.25">
      <c r="A1188" s="133"/>
      <c r="B1188" s="275"/>
      <c r="I1188" s="133"/>
      <c r="J1188" s="133"/>
    </row>
    <row r="1189" spans="1:10" s="132" customFormat="1" ht="30" customHeight="1" x14ac:dyDescent="0.25">
      <c r="A1189" s="133"/>
      <c r="B1189" s="275"/>
      <c r="I1189" s="133"/>
      <c r="J1189" s="133"/>
    </row>
    <row r="1190" spans="1:10" s="132" customFormat="1" ht="30" customHeight="1" x14ac:dyDescent="0.25">
      <c r="A1190" s="133"/>
      <c r="B1190" s="275"/>
      <c r="I1190" s="133"/>
      <c r="J1190" s="133"/>
    </row>
    <row r="1191" spans="1:10" s="132" customFormat="1" ht="30" customHeight="1" x14ac:dyDescent="0.25">
      <c r="A1191" s="133"/>
      <c r="B1191" s="275"/>
      <c r="I1191" s="133"/>
      <c r="J1191" s="133"/>
    </row>
    <row r="1192" spans="1:10" s="132" customFormat="1" ht="30" customHeight="1" x14ac:dyDescent="0.25">
      <c r="A1192" s="133"/>
      <c r="B1192" s="275"/>
      <c r="I1192" s="133"/>
      <c r="J1192" s="133"/>
    </row>
    <row r="1193" spans="1:10" s="132" customFormat="1" ht="30" customHeight="1" x14ac:dyDescent="0.25">
      <c r="A1193" s="133"/>
      <c r="B1193" s="275"/>
      <c r="I1193" s="133"/>
      <c r="J1193" s="133"/>
    </row>
    <row r="1194" spans="1:10" s="132" customFormat="1" ht="30" customHeight="1" x14ac:dyDescent="0.25">
      <c r="A1194" s="133"/>
      <c r="B1194" s="275"/>
      <c r="I1194" s="133"/>
      <c r="J1194" s="133"/>
    </row>
    <row r="1195" spans="1:10" s="132" customFormat="1" ht="30" customHeight="1" x14ac:dyDescent="0.25">
      <c r="A1195" s="133"/>
      <c r="B1195" s="275"/>
      <c r="I1195" s="133"/>
      <c r="J1195" s="133"/>
    </row>
    <row r="1196" spans="1:10" s="132" customFormat="1" ht="30" customHeight="1" x14ac:dyDescent="0.25">
      <c r="A1196" s="133"/>
      <c r="B1196" s="275"/>
      <c r="I1196" s="133"/>
      <c r="J1196" s="133"/>
    </row>
    <row r="1197" spans="1:10" s="132" customFormat="1" ht="30" customHeight="1" x14ac:dyDescent="0.25">
      <c r="A1197" s="133"/>
      <c r="B1197" s="275"/>
      <c r="I1197" s="133"/>
      <c r="J1197" s="133"/>
    </row>
    <row r="1198" spans="1:10" s="132" customFormat="1" ht="30" customHeight="1" x14ac:dyDescent="0.25">
      <c r="A1198" s="133"/>
      <c r="B1198" s="275"/>
      <c r="I1198" s="133"/>
      <c r="J1198" s="133"/>
    </row>
    <row r="1199" spans="1:10" s="132" customFormat="1" ht="30" customHeight="1" x14ac:dyDescent="0.25">
      <c r="A1199" s="133"/>
      <c r="B1199" s="275"/>
      <c r="I1199" s="133"/>
      <c r="J1199" s="133"/>
    </row>
    <row r="1200" spans="1:10" s="132" customFormat="1" ht="30" customHeight="1" x14ac:dyDescent="0.25">
      <c r="A1200" s="133"/>
      <c r="B1200" s="275"/>
      <c r="I1200" s="133"/>
      <c r="J1200" s="133"/>
    </row>
    <row r="1201" spans="1:10" s="132" customFormat="1" ht="30" customHeight="1" x14ac:dyDescent="0.25">
      <c r="A1201" s="133"/>
      <c r="B1201" s="275"/>
      <c r="I1201" s="133"/>
      <c r="J1201" s="133"/>
    </row>
    <row r="1202" spans="1:10" s="132" customFormat="1" ht="30" customHeight="1" x14ac:dyDescent="0.25">
      <c r="A1202" s="133"/>
      <c r="B1202" s="275"/>
      <c r="I1202" s="133"/>
      <c r="J1202" s="133"/>
    </row>
    <row r="1203" spans="1:10" s="132" customFormat="1" ht="30" customHeight="1" x14ac:dyDescent="0.25">
      <c r="A1203" s="133"/>
      <c r="B1203" s="275"/>
      <c r="I1203" s="133"/>
      <c r="J1203" s="133"/>
    </row>
    <row r="1204" spans="1:10" s="132" customFormat="1" ht="30" customHeight="1" x14ac:dyDescent="0.25">
      <c r="A1204" s="133"/>
      <c r="B1204" s="275"/>
      <c r="I1204" s="133"/>
      <c r="J1204" s="133"/>
    </row>
    <row r="1205" spans="1:10" s="132" customFormat="1" ht="30" customHeight="1" x14ac:dyDescent="0.25">
      <c r="A1205" s="133"/>
      <c r="B1205" s="275"/>
      <c r="I1205" s="133"/>
      <c r="J1205" s="133"/>
    </row>
    <row r="1206" spans="1:10" s="132" customFormat="1" ht="30" customHeight="1" x14ac:dyDescent="0.25">
      <c r="A1206" s="133"/>
      <c r="B1206" s="275"/>
      <c r="I1206" s="133"/>
      <c r="J1206" s="133"/>
    </row>
    <row r="1207" spans="1:10" s="132" customFormat="1" ht="30" customHeight="1" x14ac:dyDescent="0.25">
      <c r="A1207" s="133"/>
      <c r="B1207" s="275"/>
      <c r="I1207" s="133"/>
      <c r="J1207" s="133"/>
    </row>
    <row r="1208" spans="1:10" s="132" customFormat="1" ht="30" customHeight="1" x14ac:dyDescent="0.25">
      <c r="A1208" s="133"/>
      <c r="B1208" s="275"/>
      <c r="I1208" s="133"/>
      <c r="J1208" s="133"/>
    </row>
    <row r="1209" spans="1:10" s="132" customFormat="1" ht="30" customHeight="1" x14ac:dyDescent="0.25">
      <c r="A1209" s="133"/>
      <c r="B1209" s="275"/>
      <c r="I1209" s="133"/>
      <c r="J1209" s="133"/>
    </row>
    <row r="1210" spans="1:10" s="132" customFormat="1" ht="30" customHeight="1" x14ac:dyDescent="0.25">
      <c r="A1210" s="133"/>
      <c r="B1210" s="275"/>
      <c r="I1210" s="133"/>
      <c r="J1210" s="133"/>
    </row>
    <row r="1211" spans="1:10" s="132" customFormat="1" ht="30" customHeight="1" x14ac:dyDescent="0.25">
      <c r="A1211" s="133"/>
      <c r="B1211" s="275"/>
      <c r="I1211" s="133"/>
      <c r="J1211" s="133"/>
    </row>
    <row r="1212" spans="1:10" s="132" customFormat="1" ht="30" customHeight="1" x14ac:dyDescent="0.25">
      <c r="A1212" s="133"/>
      <c r="B1212" s="275"/>
      <c r="I1212" s="133"/>
      <c r="J1212" s="133"/>
    </row>
    <row r="1213" spans="1:10" s="132" customFormat="1" ht="30" customHeight="1" x14ac:dyDescent="0.25">
      <c r="A1213" s="133"/>
      <c r="B1213" s="275"/>
      <c r="I1213" s="133"/>
      <c r="J1213" s="133"/>
    </row>
    <row r="1214" spans="1:10" s="132" customFormat="1" ht="30" customHeight="1" x14ac:dyDescent="0.25">
      <c r="A1214" s="133"/>
      <c r="B1214" s="275"/>
      <c r="I1214" s="133"/>
      <c r="J1214" s="133"/>
    </row>
    <row r="1215" spans="1:10" s="132" customFormat="1" ht="30" customHeight="1" x14ac:dyDescent="0.25">
      <c r="A1215" s="133"/>
      <c r="B1215" s="275"/>
      <c r="I1215" s="133"/>
      <c r="J1215" s="133"/>
    </row>
    <row r="1216" spans="1:10" s="132" customFormat="1" ht="30" customHeight="1" x14ac:dyDescent="0.25">
      <c r="A1216" s="133"/>
      <c r="B1216" s="275"/>
      <c r="I1216" s="133"/>
      <c r="J1216" s="133"/>
    </row>
    <row r="1217" spans="1:10" s="132" customFormat="1" ht="30" customHeight="1" x14ac:dyDescent="0.25">
      <c r="A1217" s="133"/>
      <c r="B1217" s="275"/>
      <c r="I1217" s="133"/>
      <c r="J1217" s="133"/>
    </row>
    <row r="1218" spans="1:10" s="132" customFormat="1" ht="30" customHeight="1" x14ac:dyDescent="0.25">
      <c r="A1218" s="133"/>
      <c r="B1218" s="275"/>
      <c r="I1218" s="133"/>
      <c r="J1218" s="133"/>
    </row>
    <row r="1219" spans="1:10" s="132" customFormat="1" ht="30" customHeight="1" x14ac:dyDescent="0.25">
      <c r="A1219" s="133"/>
      <c r="B1219" s="275"/>
      <c r="I1219" s="133"/>
      <c r="J1219" s="133"/>
    </row>
    <row r="1220" spans="1:10" s="132" customFormat="1" ht="30" customHeight="1" x14ac:dyDescent="0.25">
      <c r="A1220" s="133"/>
      <c r="B1220" s="275"/>
      <c r="I1220" s="133"/>
      <c r="J1220" s="133"/>
    </row>
    <row r="1221" spans="1:10" s="132" customFormat="1" ht="30" customHeight="1" x14ac:dyDescent="0.25">
      <c r="A1221" s="133"/>
      <c r="B1221" s="275"/>
      <c r="I1221" s="133"/>
      <c r="J1221" s="133"/>
    </row>
    <row r="1222" spans="1:10" s="132" customFormat="1" ht="30" customHeight="1" x14ac:dyDescent="0.25">
      <c r="A1222" s="133"/>
      <c r="B1222" s="275"/>
      <c r="I1222" s="133"/>
      <c r="J1222" s="133"/>
    </row>
    <row r="1223" spans="1:10" s="132" customFormat="1" ht="30" customHeight="1" x14ac:dyDescent="0.25">
      <c r="A1223" s="133"/>
      <c r="B1223" s="275"/>
      <c r="I1223" s="133"/>
      <c r="J1223" s="133"/>
    </row>
    <row r="1224" spans="1:10" s="132" customFormat="1" ht="30" customHeight="1" x14ac:dyDescent="0.25">
      <c r="A1224" s="133"/>
      <c r="B1224" s="275"/>
      <c r="I1224" s="133"/>
      <c r="J1224" s="133"/>
    </row>
    <row r="1225" spans="1:10" s="132" customFormat="1" ht="30" customHeight="1" x14ac:dyDescent="0.25">
      <c r="A1225" s="133"/>
      <c r="B1225" s="275"/>
      <c r="I1225" s="133"/>
      <c r="J1225" s="133"/>
    </row>
    <row r="1226" spans="1:10" s="132" customFormat="1" ht="30" customHeight="1" x14ac:dyDescent="0.25">
      <c r="A1226" s="133"/>
      <c r="B1226" s="275"/>
      <c r="I1226" s="133"/>
      <c r="J1226" s="133"/>
    </row>
    <row r="1227" spans="1:10" s="132" customFormat="1" ht="30" customHeight="1" x14ac:dyDescent="0.25">
      <c r="A1227" s="133"/>
      <c r="B1227" s="275"/>
      <c r="I1227" s="133"/>
      <c r="J1227" s="133"/>
    </row>
    <row r="1228" spans="1:10" s="132" customFormat="1" ht="30" customHeight="1" x14ac:dyDescent="0.25">
      <c r="A1228" s="133"/>
      <c r="B1228" s="275"/>
      <c r="I1228" s="133"/>
      <c r="J1228" s="133"/>
    </row>
    <row r="1229" spans="1:10" s="132" customFormat="1" ht="30" customHeight="1" x14ac:dyDescent="0.25">
      <c r="A1229" s="133"/>
      <c r="B1229" s="275"/>
      <c r="I1229" s="133"/>
      <c r="J1229" s="133"/>
    </row>
    <row r="1230" spans="1:10" s="132" customFormat="1" ht="30" customHeight="1" x14ac:dyDescent="0.25">
      <c r="A1230" s="133"/>
      <c r="B1230" s="275"/>
      <c r="I1230" s="133"/>
      <c r="J1230" s="133"/>
    </row>
    <row r="1231" spans="1:10" s="132" customFormat="1" ht="30" customHeight="1" x14ac:dyDescent="0.25">
      <c r="A1231" s="133"/>
      <c r="B1231" s="275"/>
      <c r="I1231" s="133"/>
      <c r="J1231" s="133"/>
    </row>
    <row r="1232" spans="1:10" s="132" customFormat="1" ht="30" customHeight="1" x14ac:dyDescent="0.25">
      <c r="A1232" s="133"/>
      <c r="B1232" s="275"/>
      <c r="I1232" s="133"/>
      <c r="J1232" s="133"/>
    </row>
    <row r="1233" spans="1:10" s="132" customFormat="1" ht="30" customHeight="1" x14ac:dyDescent="0.25">
      <c r="A1233" s="133"/>
      <c r="B1233" s="275"/>
      <c r="I1233" s="133"/>
      <c r="J1233" s="133"/>
    </row>
    <row r="1234" spans="1:10" s="132" customFormat="1" ht="30" customHeight="1" x14ac:dyDescent="0.25">
      <c r="A1234" s="133"/>
      <c r="B1234" s="275"/>
      <c r="I1234" s="133"/>
      <c r="J1234" s="133"/>
    </row>
    <row r="1235" spans="1:10" s="132" customFormat="1" ht="30" customHeight="1" x14ac:dyDescent="0.25">
      <c r="A1235" s="133"/>
      <c r="B1235" s="275"/>
      <c r="I1235" s="133"/>
      <c r="J1235" s="133"/>
    </row>
    <row r="1236" spans="1:10" s="132" customFormat="1" ht="30" customHeight="1" x14ac:dyDescent="0.25">
      <c r="A1236" s="133"/>
      <c r="B1236" s="275"/>
      <c r="I1236" s="133"/>
      <c r="J1236" s="133"/>
    </row>
    <row r="1237" spans="1:10" s="132" customFormat="1" ht="30" customHeight="1" x14ac:dyDescent="0.25">
      <c r="A1237" s="133"/>
      <c r="B1237" s="275"/>
      <c r="I1237" s="133"/>
      <c r="J1237" s="133"/>
    </row>
    <row r="1238" spans="1:10" s="132" customFormat="1" ht="30" customHeight="1" x14ac:dyDescent="0.25">
      <c r="A1238" s="133"/>
      <c r="B1238" s="275"/>
      <c r="I1238" s="133"/>
      <c r="J1238" s="133"/>
    </row>
    <row r="1239" spans="1:10" s="132" customFormat="1" ht="30" customHeight="1" x14ac:dyDescent="0.25">
      <c r="A1239" s="133"/>
      <c r="B1239" s="275"/>
      <c r="I1239" s="133"/>
      <c r="J1239" s="133"/>
    </row>
    <row r="1240" spans="1:10" s="132" customFormat="1" ht="30" customHeight="1" x14ac:dyDescent="0.25">
      <c r="A1240" s="133"/>
      <c r="B1240" s="275"/>
      <c r="I1240" s="133"/>
      <c r="J1240" s="133"/>
    </row>
    <row r="1241" spans="1:10" s="132" customFormat="1" ht="30" customHeight="1" x14ac:dyDescent="0.25">
      <c r="A1241" s="133"/>
      <c r="B1241" s="275"/>
      <c r="I1241" s="133"/>
      <c r="J1241" s="133"/>
    </row>
    <row r="1242" spans="1:10" s="132" customFormat="1" ht="30" customHeight="1" x14ac:dyDescent="0.25">
      <c r="A1242" s="133"/>
      <c r="B1242" s="275"/>
      <c r="I1242" s="133"/>
      <c r="J1242" s="133"/>
    </row>
    <row r="1243" spans="1:10" s="132" customFormat="1" ht="30" customHeight="1" x14ac:dyDescent="0.25">
      <c r="A1243" s="133"/>
      <c r="B1243" s="275"/>
      <c r="I1243" s="133"/>
      <c r="J1243" s="133"/>
    </row>
    <row r="1244" spans="1:10" s="132" customFormat="1" ht="30" customHeight="1" x14ac:dyDescent="0.25">
      <c r="A1244" s="133"/>
      <c r="B1244" s="275"/>
      <c r="I1244" s="133"/>
      <c r="J1244" s="133"/>
    </row>
    <row r="1245" spans="1:10" s="132" customFormat="1" ht="30" customHeight="1" x14ac:dyDescent="0.25">
      <c r="A1245" s="133"/>
      <c r="B1245" s="275"/>
      <c r="I1245" s="133"/>
      <c r="J1245" s="133"/>
    </row>
    <row r="1246" spans="1:10" s="132" customFormat="1" ht="30" customHeight="1" x14ac:dyDescent="0.25">
      <c r="A1246" s="133"/>
      <c r="B1246" s="275"/>
      <c r="I1246" s="133"/>
      <c r="J1246" s="133"/>
    </row>
    <row r="1247" spans="1:10" s="132" customFormat="1" ht="30" customHeight="1" x14ac:dyDescent="0.25">
      <c r="A1247" s="133"/>
      <c r="B1247" s="275"/>
      <c r="I1247" s="133"/>
      <c r="J1247" s="133"/>
    </row>
    <row r="1248" spans="1:10" s="132" customFormat="1" ht="30" customHeight="1" x14ac:dyDescent="0.25">
      <c r="A1248" s="133"/>
      <c r="B1248" s="275"/>
      <c r="I1248" s="133"/>
      <c r="J1248" s="133"/>
    </row>
    <row r="1249" spans="1:10" s="132" customFormat="1" ht="30" customHeight="1" x14ac:dyDescent="0.25">
      <c r="A1249" s="133"/>
      <c r="B1249" s="275"/>
      <c r="I1249" s="133"/>
      <c r="J1249" s="133"/>
    </row>
    <row r="1250" spans="1:10" s="132" customFormat="1" ht="30" customHeight="1" x14ac:dyDescent="0.25">
      <c r="A1250" s="133"/>
      <c r="B1250" s="275"/>
      <c r="I1250" s="133"/>
      <c r="J1250" s="133"/>
    </row>
    <row r="1251" spans="1:10" s="132" customFormat="1" ht="30" customHeight="1" x14ac:dyDescent="0.25">
      <c r="A1251" s="133"/>
      <c r="B1251" s="275"/>
      <c r="I1251" s="133"/>
      <c r="J1251" s="133"/>
    </row>
    <row r="1252" spans="1:10" s="132" customFormat="1" ht="30" customHeight="1" x14ac:dyDescent="0.25">
      <c r="A1252" s="133"/>
      <c r="B1252" s="275"/>
      <c r="I1252" s="133"/>
      <c r="J1252" s="133"/>
    </row>
    <row r="1253" spans="1:10" s="132" customFormat="1" ht="30" customHeight="1" x14ac:dyDescent="0.25">
      <c r="A1253" s="133"/>
      <c r="B1253" s="275"/>
      <c r="I1253" s="133"/>
      <c r="J1253" s="133"/>
    </row>
    <row r="1254" spans="1:10" s="132" customFormat="1" ht="30" customHeight="1" x14ac:dyDescent="0.25">
      <c r="A1254" s="133"/>
      <c r="B1254" s="275"/>
      <c r="I1254" s="133"/>
      <c r="J1254" s="133"/>
    </row>
    <row r="1255" spans="1:10" s="132" customFormat="1" ht="30" customHeight="1" x14ac:dyDescent="0.25">
      <c r="A1255" s="133"/>
      <c r="B1255" s="275"/>
      <c r="I1255" s="133"/>
      <c r="J1255" s="133"/>
    </row>
    <row r="1256" spans="1:10" s="132" customFormat="1" ht="30" customHeight="1" x14ac:dyDescent="0.25">
      <c r="A1256" s="133"/>
      <c r="B1256" s="275"/>
      <c r="I1256" s="133"/>
      <c r="J1256" s="133"/>
    </row>
    <row r="1257" spans="1:10" s="132" customFormat="1" ht="30" customHeight="1" x14ac:dyDescent="0.25">
      <c r="A1257" s="133"/>
      <c r="B1257" s="275"/>
      <c r="I1257" s="133"/>
      <c r="J1257" s="133"/>
    </row>
    <row r="1258" spans="1:10" s="132" customFormat="1" ht="30" customHeight="1" x14ac:dyDescent="0.25">
      <c r="A1258" s="133"/>
      <c r="B1258" s="275"/>
      <c r="I1258" s="133"/>
      <c r="J1258" s="133"/>
    </row>
    <row r="1259" spans="1:10" s="132" customFormat="1" ht="30" customHeight="1" x14ac:dyDescent="0.25">
      <c r="A1259" s="133"/>
      <c r="B1259" s="275"/>
      <c r="I1259" s="133"/>
      <c r="J1259" s="133"/>
    </row>
    <row r="1260" spans="1:10" s="132" customFormat="1" ht="30" customHeight="1" x14ac:dyDescent="0.25">
      <c r="A1260" s="133"/>
      <c r="B1260" s="275"/>
      <c r="I1260" s="133"/>
      <c r="J1260" s="133"/>
    </row>
  </sheetData>
  <mergeCells count="254">
    <mergeCell ref="A916:A922"/>
    <mergeCell ref="B916:B922"/>
    <mergeCell ref="A923:A929"/>
    <mergeCell ref="B923:B929"/>
    <mergeCell ref="A930:A936"/>
    <mergeCell ref="B930:B936"/>
    <mergeCell ref="A894:A901"/>
    <mergeCell ref="B894:B901"/>
    <mergeCell ref="A902:A908"/>
    <mergeCell ref="B902:B908"/>
    <mergeCell ref="A909:A915"/>
    <mergeCell ref="B909:B915"/>
    <mergeCell ref="A872:A878"/>
    <mergeCell ref="B872:B878"/>
    <mergeCell ref="A879:A885"/>
    <mergeCell ref="B879:B885"/>
    <mergeCell ref="A886:A893"/>
    <mergeCell ref="B886:B893"/>
    <mergeCell ref="A851:A857"/>
    <mergeCell ref="B851:B857"/>
    <mergeCell ref="A858:A864"/>
    <mergeCell ref="B858:B864"/>
    <mergeCell ref="A865:A871"/>
    <mergeCell ref="B865:B871"/>
    <mergeCell ref="A815:A850"/>
    <mergeCell ref="B815:B821"/>
    <mergeCell ref="B822:B828"/>
    <mergeCell ref="B829:B836"/>
    <mergeCell ref="B837:B843"/>
    <mergeCell ref="B844:B850"/>
    <mergeCell ref="A794:A800"/>
    <mergeCell ref="B794:B800"/>
    <mergeCell ref="A801:A807"/>
    <mergeCell ref="B801:B807"/>
    <mergeCell ref="A808:A814"/>
    <mergeCell ref="B808:B814"/>
    <mergeCell ref="B766:B772"/>
    <mergeCell ref="A773:A779"/>
    <mergeCell ref="B773:B779"/>
    <mergeCell ref="A780:A786"/>
    <mergeCell ref="B780:B786"/>
    <mergeCell ref="A787:A793"/>
    <mergeCell ref="B787:B793"/>
    <mergeCell ref="A715:A721"/>
    <mergeCell ref="B715:B721"/>
    <mergeCell ref="A722:A728"/>
    <mergeCell ref="B722:B728"/>
    <mergeCell ref="A729:A772"/>
    <mergeCell ref="B729:B736"/>
    <mergeCell ref="B737:B743"/>
    <mergeCell ref="B744:B751"/>
    <mergeCell ref="B752:B758"/>
    <mergeCell ref="B759:B765"/>
    <mergeCell ref="A694:A700"/>
    <mergeCell ref="B694:B700"/>
    <mergeCell ref="A701:A707"/>
    <mergeCell ref="B701:B707"/>
    <mergeCell ref="A708:A714"/>
    <mergeCell ref="B708:B714"/>
    <mergeCell ref="A673:A679"/>
    <mergeCell ref="B673:B679"/>
    <mergeCell ref="A680:A686"/>
    <mergeCell ref="B680:B686"/>
    <mergeCell ref="A687:A693"/>
    <mergeCell ref="B687:B693"/>
    <mergeCell ref="A652:A658"/>
    <mergeCell ref="B652:B658"/>
    <mergeCell ref="A659:A665"/>
    <mergeCell ref="B659:B665"/>
    <mergeCell ref="A666:A672"/>
    <mergeCell ref="B666:B672"/>
    <mergeCell ref="A631:A637"/>
    <mergeCell ref="B631:B637"/>
    <mergeCell ref="A638:A644"/>
    <mergeCell ref="B638:B644"/>
    <mergeCell ref="A645:A651"/>
    <mergeCell ref="B645:B651"/>
    <mergeCell ref="A610:A616"/>
    <mergeCell ref="B610:B616"/>
    <mergeCell ref="A617:A623"/>
    <mergeCell ref="B617:B623"/>
    <mergeCell ref="A624:A630"/>
    <mergeCell ref="B624:B630"/>
    <mergeCell ref="A589:A595"/>
    <mergeCell ref="B589:B595"/>
    <mergeCell ref="A596:A602"/>
    <mergeCell ref="B596:B602"/>
    <mergeCell ref="A603:A609"/>
    <mergeCell ref="B603:B609"/>
    <mergeCell ref="A568:A574"/>
    <mergeCell ref="B568:B574"/>
    <mergeCell ref="A575:A581"/>
    <mergeCell ref="B575:B581"/>
    <mergeCell ref="A582:A588"/>
    <mergeCell ref="B582:B588"/>
    <mergeCell ref="A547:A553"/>
    <mergeCell ref="B547:B553"/>
    <mergeCell ref="A554:A560"/>
    <mergeCell ref="B554:B560"/>
    <mergeCell ref="A561:A567"/>
    <mergeCell ref="B561:B567"/>
    <mergeCell ref="A526:A532"/>
    <mergeCell ref="B526:B532"/>
    <mergeCell ref="A533:A539"/>
    <mergeCell ref="B533:B539"/>
    <mergeCell ref="A540:A546"/>
    <mergeCell ref="B540:B546"/>
    <mergeCell ref="A505:A511"/>
    <mergeCell ref="B505:B511"/>
    <mergeCell ref="A512:A518"/>
    <mergeCell ref="B512:B518"/>
    <mergeCell ref="A519:A525"/>
    <mergeCell ref="B519:B525"/>
    <mergeCell ref="A477:A490"/>
    <mergeCell ref="B477:B483"/>
    <mergeCell ref="B484:B490"/>
    <mergeCell ref="A491:A497"/>
    <mergeCell ref="B491:B497"/>
    <mergeCell ref="A498:A504"/>
    <mergeCell ref="B498:B504"/>
    <mergeCell ref="A456:A462"/>
    <mergeCell ref="B456:B462"/>
    <mergeCell ref="A463:A469"/>
    <mergeCell ref="B463:B469"/>
    <mergeCell ref="A470:A476"/>
    <mergeCell ref="B470:B476"/>
    <mergeCell ref="A435:A441"/>
    <mergeCell ref="B435:B441"/>
    <mergeCell ref="A442:A448"/>
    <mergeCell ref="B442:B448"/>
    <mergeCell ref="A449:A455"/>
    <mergeCell ref="B449:B455"/>
    <mergeCell ref="A414:A420"/>
    <mergeCell ref="B414:B420"/>
    <mergeCell ref="A421:A427"/>
    <mergeCell ref="B421:B427"/>
    <mergeCell ref="A428:A434"/>
    <mergeCell ref="B428:B434"/>
    <mergeCell ref="A386:A399"/>
    <mergeCell ref="B386:B392"/>
    <mergeCell ref="B393:B399"/>
    <mergeCell ref="A400:A413"/>
    <mergeCell ref="B400:B406"/>
    <mergeCell ref="B407:B413"/>
    <mergeCell ref="A365:A371"/>
    <mergeCell ref="B365:B371"/>
    <mergeCell ref="A372:A378"/>
    <mergeCell ref="B372:B378"/>
    <mergeCell ref="A379:A385"/>
    <mergeCell ref="B379:B385"/>
    <mergeCell ref="A337:A343"/>
    <mergeCell ref="B337:B343"/>
    <mergeCell ref="A344:A357"/>
    <mergeCell ref="B344:B350"/>
    <mergeCell ref="B351:B357"/>
    <mergeCell ref="A358:A364"/>
    <mergeCell ref="B358:B364"/>
    <mergeCell ref="A302:A315"/>
    <mergeCell ref="B302:B308"/>
    <mergeCell ref="B309:B315"/>
    <mergeCell ref="A316:A322"/>
    <mergeCell ref="B316:B322"/>
    <mergeCell ref="A323:A336"/>
    <mergeCell ref="B323:B329"/>
    <mergeCell ref="B330:B336"/>
    <mergeCell ref="A274:A287"/>
    <mergeCell ref="B274:B280"/>
    <mergeCell ref="B281:B287"/>
    <mergeCell ref="A288:A294"/>
    <mergeCell ref="B288:B294"/>
    <mergeCell ref="A295:A301"/>
    <mergeCell ref="B295:B301"/>
    <mergeCell ref="A246:A259"/>
    <mergeCell ref="B246:B252"/>
    <mergeCell ref="B253:B259"/>
    <mergeCell ref="A260:A273"/>
    <mergeCell ref="B260:B266"/>
    <mergeCell ref="B267:B273"/>
    <mergeCell ref="A218:A224"/>
    <mergeCell ref="B218:B224"/>
    <mergeCell ref="A225:A231"/>
    <mergeCell ref="B225:B231"/>
    <mergeCell ref="A232:A245"/>
    <mergeCell ref="B232:B238"/>
    <mergeCell ref="B239:B245"/>
    <mergeCell ref="A197:A203"/>
    <mergeCell ref="B197:B203"/>
    <mergeCell ref="A204:A210"/>
    <mergeCell ref="B204:B210"/>
    <mergeCell ref="A211:A217"/>
    <mergeCell ref="B211:B217"/>
    <mergeCell ref="A176:A182"/>
    <mergeCell ref="B176:B182"/>
    <mergeCell ref="A183:A189"/>
    <mergeCell ref="B183:B189"/>
    <mergeCell ref="A190:A196"/>
    <mergeCell ref="B190:B196"/>
    <mergeCell ref="A155:A161"/>
    <mergeCell ref="B155:B161"/>
    <mergeCell ref="A162:A168"/>
    <mergeCell ref="B162:B168"/>
    <mergeCell ref="A169:A175"/>
    <mergeCell ref="B169:B175"/>
    <mergeCell ref="A134:A140"/>
    <mergeCell ref="B134:B140"/>
    <mergeCell ref="A141:A147"/>
    <mergeCell ref="B141:B147"/>
    <mergeCell ref="A148:A154"/>
    <mergeCell ref="B148:B154"/>
    <mergeCell ref="A113:A119"/>
    <mergeCell ref="B113:B119"/>
    <mergeCell ref="A120:A126"/>
    <mergeCell ref="B120:B126"/>
    <mergeCell ref="A127:A133"/>
    <mergeCell ref="B127:B133"/>
    <mergeCell ref="A92:A98"/>
    <mergeCell ref="B92:B98"/>
    <mergeCell ref="A99:A105"/>
    <mergeCell ref="B99:B105"/>
    <mergeCell ref="A106:A112"/>
    <mergeCell ref="B106:B112"/>
    <mergeCell ref="B63:B69"/>
    <mergeCell ref="A70:A76"/>
    <mergeCell ref="B70:B76"/>
    <mergeCell ref="B77:F77"/>
    <mergeCell ref="A78:A91"/>
    <mergeCell ref="B78:B84"/>
    <mergeCell ref="B85:B91"/>
    <mergeCell ref="A11:A18"/>
    <mergeCell ref="B11:B18"/>
    <mergeCell ref="B19:F19"/>
    <mergeCell ref="A20:A69"/>
    <mergeCell ref="B20:B26"/>
    <mergeCell ref="B27:B33"/>
    <mergeCell ref="B34:B40"/>
    <mergeCell ref="B41:B48"/>
    <mergeCell ref="B49:B55"/>
    <mergeCell ref="B56:B62"/>
    <mergeCell ref="G6:G9"/>
    <mergeCell ref="H6:H9"/>
    <mergeCell ref="I6:K6"/>
    <mergeCell ref="I7:I9"/>
    <mergeCell ref="J7:J9"/>
    <mergeCell ref="K7:K9"/>
    <mergeCell ref="A1:F1"/>
    <mergeCell ref="A2:K2"/>
    <mergeCell ref="A3:K3"/>
    <mergeCell ref="A4:K4"/>
    <mergeCell ref="A6:A9"/>
    <mergeCell ref="B6:B9"/>
    <mergeCell ref="C6:C9"/>
    <mergeCell ref="D6:D9"/>
    <mergeCell ref="E6:E9"/>
    <mergeCell ref="F6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патриотика за 2019 год ф.16</vt:lpstr>
      <vt:lpstr>ф.17 за 2019г молод.</vt:lpstr>
      <vt:lpstr>ф.17 ФКС за 2019 г.</vt:lpstr>
      <vt:lpstr>Ф.16 ФКС за 2019г.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2020-02-03T11:19:13Z</dcterms:modified>
</cp:coreProperties>
</file>