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Ф16-ФКС 2021год" sheetId="1" r:id="rId1"/>
    <sheet name="Ф16-ПАТР.2021год" sheetId="2" r:id="rId2"/>
    <sheet name="Ф17-ФКС 2021год" sheetId="3" r:id="rId3"/>
    <sheet name="Ф17-молод. 2021год" sheetId="4" r:id="rId4"/>
  </sheets>
  <calcPr calcId="145621"/>
</workbook>
</file>

<file path=xl/calcChain.xml><?xml version="1.0" encoding="utf-8"?>
<calcChain xmlns="http://schemas.openxmlformats.org/spreadsheetml/2006/main">
  <c r="H76" i="3" l="1"/>
  <c r="G76" i="3"/>
  <c r="F76" i="3"/>
  <c r="E76" i="3"/>
  <c r="C76" i="3"/>
  <c r="B76" i="3"/>
  <c r="H73" i="3"/>
  <c r="G73" i="3"/>
  <c r="G70" i="3" s="1"/>
  <c r="F73" i="3"/>
  <c r="E73" i="3"/>
  <c r="H70" i="3"/>
  <c r="F70" i="3"/>
  <c r="E70" i="3"/>
  <c r="C70" i="3"/>
  <c r="B70" i="3"/>
  <c r="H65" i="3"/>
  <c r="G65" i="3"/>
  <c r="F65" i="3"/>
  <c r="E65" i="3"/>
  <c r="C65" i="3"/>
  <c r="B65" i="3"/>
  <c r="H60" i="3"/>
  <c r="G60" i="3"/>
  <c r="F60" i="3"/>
  <c r="E60" i="3"/>
  <c r="C60" i="3"/>
  <c r="B60" i="3"/>
  <c r="H55" i="3"/>
  <c r="G55" i="3"/>
  <c r="F55" i="3"/>
  <c r="E55" i="3"/>
  <c r="C55" i="3"/>
  <c r="B55" i="3"/>
  <c r="H50" i="3"/>
  <c r="G50" i="3"/>
  <c r="F50" i="3"/>
  <c r="E50" i="3"/>
  <c r="C50" i="3"/>
  <c r="B50" i="3"/>
  <c r="H45" i="3"/>
  <c r="G45" i="3"/>
  <c r="F45" i="3"/>
  <c r="E45" i="3"/>
  <c r="C45" i="3"/>
  <c r="B45" i="3"/>
  <c r="H40" i="3"/>
  <c r="G40" i="3"/>
  <c r="F40" i="3"/>
  <c r="E40" i="3"/>
  <c r="C40" i="3"/>
  <c r="B40" i="3"/>
  <c r="H35" i="3"/>
  <c r="G35" i="3"/>
  <c r="F35" i="3"/>
  <c r="E35" i="3"/>
  <c r="H30" i="3"/>
  <c r="G30" i="3"/>
  <c r="F30" i="3"/>
  <c r="E30" i="3"/>
  <c r="C30" i="3"/>
  <c r="B30" i="3"/>
  <c r="H25" i="3"/>
  <c r="G25" i="3"/>
  <c r="F25" i="3"/>
  <c r="E25" i="3"/>
  <c r="H20" i="3"/>
  <c r="G20" i="3"/>
  <c r="F20" i="3"/>
  <c r="E20" i="3"/>
  <c r="C20" i="3"/>
  <c r="B20" i="3"/>
  <c r="H14" i="3"/>
  <c r="G14" i="3"/>
  <c r="F14" i="3"/>
  <c r="F79" i="3" s="1"/>
  <c r="F81" i="3" s="1"/>
  <c r="E14" i="3"/>
  <c r="C14" i="3"/>
  <c r="B14" i="3"/>
  <c r="H9" i="3"/>
  <c r="H79" i="3" s="1"/>
  <c r="H81" i="3" s="1"/>
  <c r="G9" i="3"/>
  <c r="F9" i="3"/>
  <c r="E9" i="3"/>
  <c r="C9" i="3"/>
  <c r="B9" i="3"/>
  <c r="E79" i="3" l="1"/>
  <c r="E81" i="3" s="1"/>
  <c r="G79" i="3"/>
  <c r="G81" i="3" s="1"/>
  <c r="H10" i="4"/>
  <c r="H13" i="4" s="1"/>
  <c r="H16" i="4" s="1"/>
  <c r="G10" i="4"/>
  <c r="G13" i="4" s="1"/>
  <c r="G16" i="4" s="1"/>
  <c r="F10" i="4"/>
  <c r="F13" i="4" s="1"/>
  <c r="F16" i="4" s="1"/>
  <c r="E10" i="4"/>
  <c r="E13" i="4" s="1"/>
  <c r="E16" i="4" s="1"/>
  <c r="C10" i="4"/>
  <c r="B10" i="4"/>
  <c r="F517" i="2" l="1"/>
  <c r="H516" i="2"/>
  <c r="G516" i="2"/>
  <c r="F516" i="2"/>
  <c r="E516" i="2"/>
  <c r="D516" i="2"/>
  <c r="H512" i="2"/>
  <c r="G512" i="2"/>
  <c r="F512" i="2"/>
  <c r="E512" i="2"/>
  <c r="D512" i="2"/>
  <c r="H511" i="2"/>
  <c r="F511" i="2"/>
  <c r="E511" i="2"/>
  <c r="D511" i="2"/>
  <c r="H509" i="2"/>
  <c r="G509" i="2"/>
  <c r="F509" i="2"/>
  <c r="E509" i="2"/>
  <c r="D509" i="2"/>
  <c r="H508" i="2"/>
  <c r="G508" i="2"/>
  <c r="F508" i="2"/>
  <c r="E508" i="2"/>
  <c r="E505" i="2" s="1"/>
  <c r="D508" i="2"/>
  <c r="H507" i="2"/>
  <c r="G507" i="2"/>
  <c r="F507" i="2"/>
  <c r="E507" i="2"/>
  <c r="D507" i="2"/>
  <c r="H506" i="2"/>
  <c r="F506" i="2"/>
  <c r="F505" i="2" s="1"/>
  <c r="E506" i="2"/>
  <c r="D506" i="2"/>
  <c r="K501" i="2"/>
  <c r="J501" i="2"/>
  <c r="I501" i="2"/>
  <c r="H500" i="2"/>
  <c r="G500" i="2"/>
  <c r="F500" i="2"/>
  <c r="E500" i="2"/>
  <c r="J500" i="2" s="1"/>
  <c r="D500" i="2"/>
  <c r="K496" i="2"/>
  <c r="J496" i="2"/>
  <c r="I496" i="2"/>
  <c r="H495" i="2"/>
  <c r="G495" i="2"/>
  <c r="F495" i="2"/>
  <c r="E495" i="2"/>
  <c r="D495" i="2"/>
  <c r="H494" i="2"/>
  <c r="G494" i="2"/>
  <c r="F494" i="2"/>
  <c r="F488" i="2" s="1"/>
  <c r="E494" i="2"/>
  <c r="D494" i="2"/>
  <c r="H493" i="2"/>
  <c r="G493" i="2"/>
  <c r="G487" i="2" s="1"/>
  <c r="F493" i="2"/>
  <c r="E493" i="2"/>
  <c r="D493" i="2"/>
  <c r="H492" i="2"/>
  <c r="H486" i="2" s="1"/>
  <c r="G492" i="2"/>
  <c r="F492" i="2"/>
  <c r="E492" i="2"/>
  <c r="D492" i="2"/>
  <c r="D486" i="2" s="1"/>
  <c r="H491" i="2"/>
  <c r="G491" i="2"/>
  <c r="F491" i="2"/>
  <c r="E491" i="2"/>
  <c r="D491" i="2"/>
  <c r="D485" i="2" s="1"/>
  <c r="D484" i="2" s="1"/>
  <c r="H488" i="2"/>
  <c r="G488" i="2"/>
  <c r="D488" i="2"/>
  <c r="H487" i="2"/>
  <c r="F487" i="2"/>
  <c r="E487" i="2"/>
  <c r="D487" i="2"/>
  <c r="F486" i="2"/>
  <c r="E486" i="2"/>
  <c r="G485" i="2"/>
  <c r="F485" i="2"/>
  <c r="E485" i="2"/>
  <c r="H479" i="2"/>
  <c r="G479" i="2"/>
  <c r="F479" i="2"/>
  <c r="E479" i="2"/>
  <c r="D479" i="2"/>
  <c r="H474" i="2"/>
  <c r="G474" i="2"/>
  <c r="F474" i="2"/>
  <c r="E474" i="2"/>
  <c r="D474" i="2"/>
  <c r="K470" i="2"/>
  <c r="J470" i="2"/>
  <c r="I470" i="2"/>
  <c r="H469" i="2"/>
  <c r="G469" i="2"/>
  <c r="J469" i="2" s="1"/>
  <c r="F469" i="2"/>
  <c r="E469" i="2"/>
  <c r="D469" i="2"/>
  <c r="K465" i="2"/>
  <c r="J465" i="2"/>
  <c r="I465" i="2"/>
  <c r="I464" i="2"/>
  <c r="H464" i="2"/>
  <c r="G464" i="2"/>
  <c r="K464" i="2" s="1"/>
  <c r="F464" i="2"/>
  <c r="E464" i="2"/>
  <c r="J464" i="2" s="1"/>
  <c r="D464" i="2"/>
  <c r="H460" i="2"/>
  <c r="H459" i="2" s="1"/>
  <c r="G460" i="2"/>
  <c r="G459" i="2" s="1"/>
  <c r="F460" i="2"/>
  <c r="F459" i="2" s="1"/>
  <c r="E459" i="2"/>
  <c r="D459" i="2"/>
  <c r="H455" i="2"/>
  <c r="H454" i="2" s="1"/>
  <c r="G455" i="2"/>
  <c r="F455" i="2"/>
  <c r="F454" i="2" s="1"/>
  <c r="E454" i="2"/>
  <c r="D454" i="2"/>
  <c r="H449" i="2"/>
  <c r="G449" i="2"/>
  <c r="F449" i="2"/>
  <c r="E449" i="2"/>
  <c r="D449" i="2"/>
  <c r="K445" i="2"/>
  <c r="J445" i="2"/>
  <c r="I445" i="2"/>
  <c r="I444" i="2"/>
  <c r="H444" i="2"/>
  <c r="G444" i="2"/>
  <c r="K444" i="2" s="1"/>
  <c r="F444" i="2"/>
  <c r="E444" i="2"/>
  <c r="J444" i="2" s="1"/>
  <c r="D444" i="2"/>
  <c r="H439" i="2"/>
  <c r="G439" i="2"/>
  <c r="F439" i="2"/>
  <c r="E439" i="2"/>
  <c r="D439" i="2"/>
  <c r="K435" i="2"/>
  <c r="J435" i="2"/>
  <c r="I435" i="2"/>
  <c r="I434" i="2"/>
  <c r="H434" i="2"/>
  <c r="G434" i="2"/>
  <c r="K434" i="2" s="1"/>
  <c r="F434" i="2"/>
  <c r="E434" i="2"/>
  <c r="D434" i="2"/>
  <c r="K430" i="2"/>
  <c r="J430" i="2"/>
  <c r="I430" i="2"/>
  <c r="H429" i="2"/>
  <c r="G429" i="2"/>
  <c r="K429" i="2" s="1"/>
  <c r="F429" i="2"/>
  <c r="E429" i="2"/>
  <c r="D429" i="2"/>
  <c r="K425" i="2"/>
  <c r="J425" i="2"/>
  <c r="I425" i="2"/>
  <c r="H424" i="2"/>
  <c r="G424" i="2"/>
  <c r="J424" i="2" s="1"/>
  <c r="F424" i="2"/>
  <c r="E424" i="2"/>
  <c r="D424" i="2"/>
  <c r="K420" i="2"/>
  <c r="J420" i="2"/>
  <c r="I420" i="2"/>
  <c r="H419" i="2"/>
  <c r="G419" i="2"/>
  <c r="F419" i="2"/>
  <c r="E419" i="2"/>
  <c r="J419" i="2" s="1"/>
  <c r="D419" i="2"/>
  <c r="K415" i="2"/>
  <c r="J415" i="2"/>
  <c r="I415" i="2"/>
  <c r="I414" i="2"/>
  <c r="H414" i="2"/>
  <c r="G414" i="2"/>
  <c r="K414" i="2" s="1"/>
  <c r="F414" i="2"/>
  <c r="E414" i="2"/>
  <c r="J414" i="2" s="1"/>
  <c r="D414" i="2"/>
  <c r="H413" i="2"/>
  <c r="G413" i="2"/>
  <c r="F413" i="2"/>
  <c r="E413" i="2"/>
  <c r="D413" i="2"/>
  <c r="H412" i="2"/>
  <c r="G412" i="2"/>
  <c r="F412" i="2"/>
  <c r="E412" i="2"/>
  <c r="D412" i="2"/>
  <c r="H411" i="2"/>
  <c r="G411" i="2"/>
  <c r="F411" i="2"/>
  <c r="E411" i="2"/>
  <c r="D411" i="2"/>
  <c r="H410" i="2"/>
  <c r="G410" i="2"/>
  <c r="F410" i="2"/>
  <c r="E410" i="2"/>
  <c r="E409" i="2" s="1"/>
  <c r="D410" i="2"/>
  <c r="H408" i="2"/>
  <c r="G408" i="2"/>
  <c r="F408" i="2"/>
  <c r="E408" i="2"/>
  <c r="D408" i="2"/>
  <c r="H407" i="2"/>
  <c r="G407" i="2"/>
  <c r="F407" i="2"/>
  <c r="E407" i="2"/>
  <c r="D407" i="2"/>
  <c r="H406" i="2"/>
  <c r="G406" i="2"/>
  <c r="F406" i="2"/>
  <c r="E406" i="2"/>
  <c r="D406" i="2"/>
  <c r="H405" i="2"/>
  <c r="E405" i="2"/>
  <c r="D405" i="2"/>
  <c r="H403" i="2"/>
  <c r="G403" i="2"/>
  <c r="F403" i="2"/>
  <c r="E403" i="2"/>
  <c r="D403" i="2"/>
  <c r="D377" i="2" s="1"/>
  <c r="D366" i="2" s="1"/>
  <c r="H402" i="2"/>
  <c r="G402" i="2"/>
  <c r="F402" i="2"/>
  <c r="E402" i="2"/>
  <c r="D402" i="2"/>
  <c r="H401" i="2"/>
  <c r="G401" i="2"/>
  <c r="F401" i="2"/>
  <c r="E401" i="2"/>
  <c r="D401" i="2"/>
  <c r="H400" i="2"/>
  <c r="G400" i="2"/>
  <c r="J400" i="2" s="1"/>
  <c r="F400" i="2"/>
  <c r="E400" i="2"/>
  <c r="D400" i="2"/>
  <c r="G399" i="2"/>
  <c r="H398" i="2"/>
  <c r="G398" i="2"/>
  <c r="F398" i="2"/>
  <c r="E398" i="2"/>
  <c r="D398" i="2"/>
  <c r="H397" i="2"/>
  <c r="H394" i="2" s="1"/>
  <c r="G397" i="2"/>
  <c r="F397" i="2"/>
  <c r="E397" i="2"/>
  <c r="D397" i="2"/>
  <c r="D394" i="2" s="1"/>
  <c r="H396" i="2"/>
  <c r="G396" i="2"/>
  <c r="F396" i="2"/>
  <c r="E396" i="2"/>
  <c r="E390" i="2" s="1"/>
  <c r="D396" i="2"/>
  <c r="I395" i="2"/>
  <c r="H395" i="2"/>
  <c r="G395" i="2"/>
  <c r="F395" i="2"/>
  <c r="E395" i="2"/>
  <c r="D395" i="2"/>
  <c r="E394" i="2"/>
  <c r="D392" i="2"/>
  <c r="D391" i="2"/>
  <c r="D389" i="2"/>
  <c r="H387" i="2"/>
  <c r="G387" i="2"/>
  <c r="F387" i="2"/>
  <c r="E387" i="2"/>
  <c r="D387" i="2"/>
  <c r="H386" i="2"/>
  <c r="H383" i="2" s="1"/>
  <c r="G386" i="2"/>
  <c r="F386" i="2"/>
  <c r="F383" i="2" s="1"/>
  <c r="E386" i="2"/>
  <c r="D386" i="2"/>
  <c r="H385" i="2"/>
  <c r="G385" i="2"/>
  <c r="F385" i="2"/>
  <c r="E385" i="2"/>
  <c r="E383" i="2" s="1"/>
  <c r="D385" i="2"/>
  <c r="D383" i="2"/>
  <c r="H382" i="2"/>
  <c r="F382" i="2"/>
  <c r="E382" i="2"/>
  <c r="D382" i="2"/>
  <c r="G381" i="2"/>
  <c r="F381" i="2"/>
  <c r="E381" i="2"/>
  <c r="H380" i="2"/>
  <c r="G380" i="2"/>
  <c r="F380" i="2"/>
  <c r="D380" i="2"/>
  <c r="H379" i="2"/>
  <c r="E379" i="2"/>
  <c r="D379" i="2"/>
  <c r="G377" i="2"/>
  <c r="F377" i="2"/>
  <c r="H376" i="2"/>
  <c r="G376" i="2"/>
  <c r="D376" i="2"/>
  <c r="H375" i="2"/>
  <c r="E375" i="2"/>
  <c r="D375" i="2"/>
  <c r="F374" i="2"/>
  <c r="E374" i="2"/>
  <c r="H372" i="2"/>
  <c r="G372" i="2"/>
  <c r="F372" i="2"/>
  <c r="D372" i="2"/>
  <c r="H371" i="2"/>
  <c r="G371" i="2"/>
  <c r="E371" i="2"/>
  <c r="D371" i="2"/>
  <c r="H370" i="2"/>
  <c r="F370" i="2"/>
  <c r="E370" i="2"/>
  <c r="D370" i="2"/>
  <c r="I369" i="2"/>
  <c r="H369" i="2"/>
  <c r="G369" i="2"/>
  <c r="F369" i="2"/>
  <c r="D369" i="2"/>
  <c r="F366" i="2"/>
  <c r="G365" i="2"/>
  <c r="H364" i="2"/>
  <c r="D364" i="2"/>
  <c r="H357" i="2"/>
  <c r="G357" i="2"/>
  <c r="F357" i="2"/>
  <c r="E357" i="2"/>
  <c r="D357" i="2"/>
  <c r="H353" i="2"/>
  <c r="H352" i="2" s="1"/>
  <c r="G353" i="2"/>
  <c r="F353" i="2"/>
  <c r="G352" i="2"/>
  <c r="E352" i="2"/>
  <c r="D352" i="2"/>
  <c r="H347" i="2"/>
  <c r="G347" i="2"/>
  <c r="F347" i="2"/>
  <c r="E347" i="2"/>
  <c r="D347" i="2"/>
  <c r="H346" i="2"/>
  <c r="G346" i="2"/>
  <c r="F346" i="2"/>
  <c r="E346" i="2"/>
  <c r="D346" i="2"/>
  <c r="H345" i="2"/>
  <c r="G345" i="2"/>
  <c r="F345" i="2"/>
  <c r="E345" i="2"/>
  <c r="D345" i="2"/>
  <c r="H344" i="2"/>
  <c r="G344" i="2"/>
  <c r="G342" i="2" s="1"/>
  <c r="F344" i="2"/>
  <c r="E344" i="2"/>
  <c r="D344" i="2"/>
  <c r="H343" i="2"/>
  <c r="H342" i="2" s="1"/>
  <c r="G343" i="2"/>
  <c r="F343" i="2"/>
  <c r="E343" i="2"/>
  <c r="D343" i="2"/>
  <c r="D342" i="2" s="1"/>
  <c r="H341" i="2"/>
  <c r="G341" i="2"/>
  <c r="F341" i="2"/>
  <c r="F330" i="2" s="1"/>
  <c r="E341" i="2"/>
  <c r="D341" i="2"/>
  <c r="H340" i="2"/>
  <c r="G340" i="2"/>
  <c r="F340" i="2"/>
  <c r="E340" i="2"/>
  <c r="D340" i="2"/>
  <c r="H339" i="2"/>
  <c r="G339" i="2"/>
  <c r="F339" i="2"/>
  <c r="E339" i="2"/>
  <c r="D339" i="2"/>
  <c r="D337" i="2" s="1"/>
  <c r="H338" i="2"/>
  <c r="G338" i="2"/>
  <c r="F338" i="2"/>
  <c r="E338" i="2"/>
  <c r="D338" i="2"/>
  <c r="H336" i="2"/>
  <c r="G336" i="2"/>
  <c r="F336" i="2"/>
  <c r="E336" i="2"/>
  <c r="D336" i="2"/>
  <c r="H335" i="2"/>
  <c r="G335" i="2"/>
  <c r="F335" i="2"/>
  <c r="E335" i="2"/>
  <c r="D335" i="2"/>
  <c r="H334" i="2"/>
  <c r="G334" i="2"/>
  <c r="F334" i="2"/>
  <c r="E334" i="2"/>
  <c r="E328" i="2" s="1"/>
  <c r="D334" i="2"/>
  <c r="H333" i="2"/>
  <c r="G333" i="2"/>
  <c r="G327" i="2" s="1"/>
  <c r="E333" i="2"/>
  <c r="D333" i="2"/>
  <c r="G329" i="2"/>
  <c r="D328" i="2"/>
  <c r="H321" i="2"/>
  <c r="G321" i="2"/>
  <c r="F321" i="2"/>
  <c r="E321" i="2"/>
  <c r="D321" i="2"/>
  <c r="H316" i="2"/>
  <c r="G316" i="2"/>
  <c r="F316" i="2"/>
  <c r="E316" i="2"/>
  <c r="D316" i="2"/>
  <c r="H312" i="2"/>
  <c r="H311" i="2" s="1"/>
  <c r="G312" i="2"/>
  <c r="F312" i="2"/>
  <c r="F311" i="2" s="1"/>
  <c r="G311" i="2"/>
  <c r="E311" i="2"/>
  <c r="D311" i="2"/>
  <c r="H306" i="2"/>
  <c r="G306" i="2"/>
  <c r="F306" i="2"/>
  <c r="E306" i="2"/>
  <c r="D306" i="2"/>
  <c r="H305" i="2"/>
  <c r="H24" i="2" s="1"/>
  <c r="G305" i="2"/>
  <c r="F305" i="2"/>
  <c r="E305" i="2"/>
  <c r="D305" i="2"/>
  <c r="H304" i="2"/>
  <c r="G304" i="2"/>
  <c r="F304" i="2"/>
  <c r="E304" i="2"/>
  <c r="D304" i="2"/>
  <c r="H303" i="2"/>
  <c r="G303" i="2"/>
  <c r="F303" i="2"/>
  <c r="E303" i="2"/>
  <c r="D303" i="2"/>
  <c r="H302" i="2"/>
  <c r="G302" i="2"/>
  <c r="F302" i="2"/>
  <c r="E302" i="2"/>
  <c r="E301" i="2" s="1"/>
  <c r="D302" i="2"/>
  <c r="G301" i="2"/>
  <c r="H300" i="2"/>
  <c r="G300" i="2"/>
  <c r="F300" i="2"/>
  <c r="F289" i="2" s="1"/>
  <c r="E300" i="2"/>
  <c r="D300" i="2"/>
  <c r="H299" i="2"/>
  <c r="G299" i="2"/>
  <c r="F299" i="2"/>
  <c r="E299" i="2"/>
  <c r="D299" i="2"/>
  <c r="H298" i="2"/>
  <c r="H58" i="2" s="1"/>
  <c r="G298" i="2"/>
  <c r="F298" i="2"/>
  <c r="E298" i="2"/>
  <c r="D298" i="2"/>
  <c r="D58" i="2" s="1"/>
  <c r="H297" i="2"/>
  <c r="G297" i="2"/>
  <c r="F297" i="2"/>
  <c r="E297" i="2"/>
  <c r="D297" i="2"/>
  <c r="H292" i="2"/>
  <c r="H291" i="2" s="1"/>
  <c r="G292" i="2"/>
  <c r="F292" i="2"/>
  <c r="F291" i="2" s="1"/>
  <c r="E292" i="2"/>
  <c r="D292" i="2"/>
  <c r="D291" i="2" s="1"/>
  <c r="G291" i="2"/>
  <c r="G289" i="2"/>
  <c r="E289" i="2"/>
  <c r="H288" i="2"/>
  <c r="F288" i="2"/>
  <c r="D288" i="2"/>
  <c r="G287" i="2"/>
  <c r="E287" i="2"/>
  <c r="H286" i="2"/>
  <c r="F286" i="2"/>
  <c r="D286" i="2"/>
  <c r="K281" i="2"/>
  <c r="J281" i="2"/>
  <c r="I281" i="2"/>
  <c r="H280" i="2"/>
  <c r="I280" i="2" s="1"/>
  <c r="G280" i="2"/>
  <c r="J280" i="2" s="1"/>
  <c r="F280" i="2"/>
  <c r="E280" i="2"/>
  <c r="D280" i="2"/>
  <c r="F276" i="2"/>
  <c r="F275" i="2" s="1"/>
  <c r="H275" i="2"/>
  <c r="G275" i="2"/>
  <c r="E275" i="2"/>
  <c r="D275" i="2"/>
  <c r="F271" i="2"/>
  <c r="F270" i="2" s="1"/>
  <c r="H270" i="2"/>
  <c r="G270" i="2"/>
  <c r="E270" i="2"/>
  <c r="D270" i="2"/>
  <c r="F266" i="2"/>
  <c r="H265" i="2"/>
  <c r="G265" i="2"/>
  <c r="E265" i="2"/>
  <c r="D265" i="2"/>
  <c r="H260" i="2"/>
  <c r="G260" i="2"/>
  <c r="F260" i="2"/>
  <c r="E260" i="2"/>
  <c r="D260" i="2"/>
  <c r="K256" i="2"/>
  <c r="J256" i="2"/>
  <c r="I256" i="2"/>
  <c r="I255" i="2"/>
  <c r="H255" i="2"/>
  <c r="G255" i="2"/>
  <c r="K255" i="2" s="1"/>
  <c r="F255" i="2"/>
  <c r="E255" i="2"/>
  <c r="D255" i="2"/>
  <c r="K251" i="2"/>
  <c r="J251" i="2"/>
  <c r="I251" i="2"/>
  <c r="H250" i="2"/>
  <c r="G250" i="2"/>
  <c r="F250" i="2"/>
  <c r="E250" i="2"/>
  <c r="J250" i="2" s="1"/>
  <c r="D250" i="2"/>
  <c r="K246" i="2"/>
  <c r="J246" i="2"/>
  <c r="I246" i="2"/>
  <c r="K245" i="2"/>
  <c r="H245" i="2"/>
  <c r="F245" i="2"/>
  <c r="E245" i="2"/>
  <c r="J245" i="2" s="1"/>
  <c r="D245" i="2"/>
  <c r="I245" i="2" s="1"/>
  <c r="K241" i="2"/>
  <c r="J241" i="2"/>
  <c r="I241" i="2"/>
  <c r="I240" i="2"/>
  <c r="H240" i="2"/>
  <c r="G240" i="2"/>
  <c r="K240" i="2" s="1"/>
  <c r="F240" i="2"/>
  <c r="E240" i="2"/>
  <c r="D240" i="2"/>
  <c r="H235" i="2"/>
  <c r="G235" i="2"/>
  <c r="F235" i="2"/>
  <c r="E235" i="2"/>
  <c r="D235" i="2"/>
  <c r="H230" i="2"/>
  <c r="G230" i="2"/>
  <c r="F230" i="2"/>
  <c r="E230" i="2"/>
  <c r="D230" i="2"/>
  <c r="K226" i="2"/>
  <c r="J226" i="2"/>
  <c r="I226" i="2"/>
  <c r="H225" i="2"/>
  <c r="G225" i="2"/>
  <c r="F225" i="2"/>
  <c r="E225" i="2"/>
  <c r="J225" i="2" s="1"/>
  <c r="D225" i="2"/>
  <c r="H224" i="2"/>
  <c r="G224" i="2"/>
  <c r="F224" i="2"/>
  <c r="E224" i="2"/>
  <c r="E220" i="2" s="1"/>
  <c r="D224" i="2"/>
  <c r="H223" i="2"/>
  <c r="G223" i="2"/>
  <c r="F223" i="2"/>
  <c r="E223" i="2"/>
  <c r="D223" i="2"/>
  <c r="H222" i="2"/>
  <c r="G222" i="2"/>
  <c r="F222" i="2"/>
  <c r="E222" i="2"/>
  <c r="D222" i="2"/>
  <c r="H221" i="2"/>
  <c r="H220" i="2" s="1"/>
  <c r="G221" i="2"/>
  <c r="F221" i="2"/>
  <c r="E221" i="2"/>
  <c r="D221" i="2"/>
  <c r="H219" i="2"/>
  <c r="G219" i="2"/>
  <c r="F219" i="2"/>
  <c r="E219" i="2"/>
  <c r="D219" i="2"/>
  <c r="H218" i="2"/>
  <c r="G218" i="2"/>
  <c r="F218" i="2"/>
  <c r="E218" i="2"/>
  <c r="D218" i="2"/>
  <c r="H217" i="2"/>
  <c r="G217" i="2"/>
  <c r="F217" i="2"/>
  <c r="E217" i="2"/>
  <c r="D217" i="2"/>
  <c r="H216" i="2"/>
  <c r="G216" i="2"/>
  <c r="E216" i="2"/>
  <c r="D216" i="2"/>
  <c r="H214" i="2"/>
  <c r="G214" i="2"/>
  <c r="G24" i="2" s="1"/>
  <c r="F214" i="2"/>
  <c r="E214" i="2"/>
  <c r="D214" i="2"/>
  <c r="H213" i="2"/>
  <c r="G213" i="2"/>
  <c r="F213" i="2"/>
  <c r="E213" i="2"/>
  <c r="D213" i="2"/>
  <c r="H212" i="2"/>
  <c r="G212" i="2"/>
  <c r="F212" i="2"/>
  <c r="E212" i="2"/>
  <c r="E22" i="2" s="1"/>
  <c r="D212" i="2"/>
  <c r="H211" i="2"/>
  <c r="G211" i="2"/>
  <c r="F211" i="2"/>
  <c r="E211" i="2"/>
  <c r="D211" i="2"/>
  <c r="H209" i="2"/>
  <c r="G209" i="2"/>
  <c r="F209" i="2"/>
  <c r="E209" i="2"/>
  <c r="D209" i="2"/>
  <c r="H208" i="2"/>
  <c r="G208" i="2"/>
  <c r="G205" i="2" s="1"/>
  <c r="F208" i="2"/>
  <c r="E208" i="2"/>
  <c r="D208" i="2"/>
  <c r="H207" i="2"/>
  <c r="G207" i="2"/>
  <c r="F207" i="2"/>
  <c r="F201" i="2" s="1"/>
  <c r="E207" i="2"/>
  <c r="D207" i="2"/>
  <c r="H206" i="2"/>
  <c r="I206" i="2" s="1"/>
  <c r="G206" i="2"/>
  <c r="J206" i="2" s="1"/>
  <c r="F206" i="2"/>
  <c r="E206" i="2"/>
  <c r="D206" i="2"/>
  <c r="H203" i="2"/>
  <c r="D203" i="2"/>
  <c r="E202" i="2"/>
  <c r="H194" i="2"/>
  <c r="G194" i="2"/>
  <c r="F194" i="2"/>
  <c r="E194" i="2"/>
  <c r="D194" i="2"/>
  <c r="H189" i="2"/>
  <c r="G189" i="2"/>
  <c r="F189" i="2"/>
  <c r="E189" i="2"/>
  <c r="D189" i="2"/>
  <c r="I188" i="2"/>
  <c r="H184" i="2"/>
  <c r="G184" i="2"/>
  <c r="F184" i="2"/>
  <c r="E184" i="2"/>
  <c r="D184" i="2"/>
  <c r="K180" i="2"/>
  <c r="J180" i="2"/>
  <c r="I180" i="2"/>
  <c r="H179" i="2"/>
  <c r="G179" i="2"/>
  <c r="K179" i="2" s="1"/>
  <c r="F179" i="2"/>
  <c r="E179" i="2"/>
  <c r="J179" i="2" s="1"/>
  <c r="D179" i="2"/>
  <c r="H175" i="2"/>
  <c r="H174" i="2" s="1"/>
  <c r="G175" i="2"/>
  <c r="G174" i="2" s="1"/>
  <c r="F175" i="2"/>
  <c r="E174" i="2"/>
  <c r="D174" i="2"/>
  <c r="H170" i="2"/>
  <c r="G170" i="2"/>
  <c r="G169" i="2" s="1"/>
  <c r="F170" i="2"/>
  <c r="F169" i="2" s="1"/>
  <c r="H169" i="2"/>
  <c r="E169" i="2"/>
  <c r="D169" i="2"/>
  <c r="H165" i="2"/>
  <c r="G165" i="2"/>
  <c r="G164" i="2" s="1"/>
  <c r="F165" i="2"/>
  <c r="F164" i="2"/>
  <c r="E164" i="2"/>
  <c r="D164" i="2"/>
  <c r="H159" i="2"/>
  <c r="G159" i="2"/>
  <c r="F159" i="2"/>
  <c r="E159" i="2"/>
  <c r="D159" i="2"/>
  <c r="H154" i="2"/>
  <c r="G154" i="2"/>
  <c r="F154" i="2"/>
  <c r="E154" i="2"/>
  <c r="D154" i="2"/>
  <c r="H149" i="2"/>
  <c r="G149" i="2"/>
  <c r="F149" i="2"/>
  <c r="E149" i="2"/>
  <c r="D149" i="2"/>
  <c r="K145" i="2"/>
  <c r="J145" i="2"/>
  <c r="I145" i="2"/>
  <c r="H144" i="2"/>
  <c r="G144" i="2"/>
  <c r="F144" i="2"/>
  <c r="E144" i="2"/>
  <c r="D144" i="2"/>
  <c r="H139" i="2"/>
  <c r="G139" i="2"/>
  <c r="F139" i="2"/>
  <c r="E139" i="2"/>
  <c r="D139" i="2"/>
  <c r="I138" i="2"/>
  <c r="H138" i="2"/>
  <c r="G138" i="2"/>
  <c r="F138" i="2"/>
  <c r="E138" i="2"/>
  <c r="E117" i="2" s="1"/>
  <c r="E82" i="2" s="1"/>
  <c r="D138" i="2"/>
  <c r="H137" i="2"/>
  <c r="H116" i="2" s="1"/>
  <c r="G137" i="2"/>
  <c r="F137" i="2"/>
  <c r="F116" i="2" s="1"/>
  <c r="F81" i="2" s="1"/>
  <c r="E137" i="2"/>
  <c r="D137" i="2"/>
  <c r="D116" i="2" s="1"/>
  <c r="H136" i="2"/>
  <c r="G136" i="2"/>
  <c r="G134" i="2" s="1"/>
  <c r="F136" i="2"/>
  <c r="E136" i="2"/>
  <c r="E115" i="2" s="1"/>
  <c r="D136" i="2"/>
  <c r="H135" i="2"/>
  <c r="H134" i="2" s="1"/>
  <c r="G135" i="2"/>
  <c r="F135" i="2"/>
  <c r="E135" i="2"/>
  <c r="D135" i="2"/>
  <c r="D134" i="2" s="1"/>
  <c r="G130" i="2"/>
  <c r="E130" i="2"/>
  <c r="E129" i="2" s="1"/>
  <c r="D130" i="2"/>
  <c r="D129" i="2"/>
  <c r="H125" i="2"/>
  <c r="G125" i="2"/>
  <c r="F125" i="2"/>
  <c r="E125" i="2"/>
  <c r="E124" i="2" s="1"/>
  <c r="D125" i="2"/>
  <c r="D124" i="2" s="1"/>
  <c r="G124" i="2"/>
  <c r="F124" i="2"/>
  <c r="H120" i="2"/>
  <c r="G120" i="2"/>
  <c r="F120" i="2"/>
  <c r="E120" i="2"/>
  <c r="D120" i="2"/>
  <c r="G119" i="2"/>
  <c r="F119" i="2"/>
  <c r="F117" i="2"/>
  <c r="F82" i="2" s="1"/>
  <c r="D117" i="2"/>
  <c r="I117" i="2" s="1"/>
  <c r="G116" i="2"/>
  <c r="G81" i="2" s="1"/>
  <c r="E116" i="2"/>
  <c r="H115" i="2"/>
  <c r="F115" i="2"/>
  <c r="F80" i="2" s="1"/>
  <c r="D115" i="2"/>
  <c r="D80" i="2" s="1"/>
  <c r="H109" i="2"/>
  <c r="H108" i="2" s="1"/>
  <c r="G109" i="2"/>
  <c r="G108" i="2" s="1"/>
  <c r="F109" i="2"/>
  <c r="F108" i="2"/>
  <c r="E108" i="2"/>
  <c r="D108" i="2"/>
  <c r="H103" i="2"/>
  <c r="G103" i="2"/>
  <c r="F103" i="2"/>
  <c r="E103" i="2"/>
  <c r="D103" i="2"/>
  <c r="H98" i="2"/>
  <c r="G98" i="2"/>
  <c r="F98" i="2"/>
  <c r="E98" i="2"/>
  <c r="D98" i="2"/>
  <c r="H93" i="2"/>
  <c r="G93" i="2"/>
  <c r="F93" i="2"/>
  <c r="E93" i="2"/>
  <c r="D93" i="2"/>
  <c r="H89" i="2"/>
  <c r="G89" i="2"/>
  <c r="G74" i="2" s="1"/>
  <c r="F89" i="2"/>
  <c r="F88" i="2" s="1"/>
  <c r="E88" i="2"/>
  <c r="D88" i="2"/>
  <c r="K84" i="2"/>
  <c r="J84" i="2"/>
  <c r="I84" i="2"/>
  <c r="H83" i="2"/>
  <c r="G83" i="2"/>
  <c r="F83" i="2"/>
  <c r="E83" i="2"/>
  <c r="J83" i="2" s="1"/>
  <c r="D83" i="2"/>
  <c r="E81" i="2"/>
  <c r="E80" i="2"/>
  <c r="F78" i="2"/>
  <c r="H77" i="2"/>
  <c r="G77" i="2"/>
  <c r="F77" i="2"/>
  <c r="E77" i="2"/>
  <c r="E55" i="2" s="1"/>
  <c r="E29" i="2" s="1"/>
  <c r="D77" i="2"/>
  <c r="H76" i="2"/>
  <c r="G76" i="2"/>
  <c r="F76" i="2"/>
  <c r="F54" i="2" s="1"/>
  <c r="F28" i="2" s="1"/>
  <c r="E76" i="2"/>
  <c r="D76" i="2"/>
  <c r="H75" i="2"/>
  <c r="G75" i="2"/>
  <c r="F75" i="2"/>
  <c r="E75" i="2"/>
  <c r="D75" i="2"/>
  <c r="F74" i="2"/>
  <c r="F63" i="2" s="1"/>
  <c r="E74" i="2"/>
  <c r="D74" i="2"/>
  <c r="D52" i="2" s="1"/>
  <c r="K69" i="2"/>
  <c r="H69" i="2"/>
  <c r="I69" i="2" s="1"/>
  <c r="G69" i="2"/>
  <c r="F69" i="2"/>
  <c r="E69" i="2"/>
  <c r="E63" i="2" s="1"/>
  <c r="D69" i="2"/>
  <c r="D63" i="2" s="1"/>
  <c r="H68" i="2"/>
  <c r="E68" i="2"/>
  <c r="H66" i="2"/>
  <c r="F66" i="2"/>
  <c r="D66" i="2"/>
  <c r="G65" i="2"/>
  <c r="E65" i="2"/>
  <c r="H64" i="2"/>
  <c r="F64" i="2"/>
  <c r="D64" i="2"/>
  <c r="H60" i="2"/>
  <c r="G60" i="2"/>
  <c r="I60" i="2" s="1"/>
  <c r="F60" i="2"/>
  <c r="F34" i="2" s="1"/>
  <c r="D60" i="2"/>
  <c r="H59" i="2"/>
  <c r="F59" i="2"/>
  <c r="F33" i="2" s="1"/>
  <c r="E59" i="2"/>
  <c r="D59" i="2"/>
  <c r="G58" i="2"/>
  <c r="G32" i="2" s="1"/>
  <c r="F58" i="2"/>
  <c r="E58" i="2"/>
  <c r="H57" i="2"/>
  <c r="H31" i="2" s="1"/>
  <c r="G57" i="2"/>
  <c r="F57" i="2"/>
  <c r="F55" i="2"/>
  <c r="G54" i="2"/>
  <c r="H53" i="2"/>
  <c r="D53" i="2"/>
  <c r="D27" i="2" s="1"/>
  <c r="H50" i="2"/>
  <c r="F50" i="2"/>
  <c r="E50" i="2"/>
  <c r="D50" i="2"/>
  <c r="G49" i="2"/>
  <c r="F49" i="2"/>
  <c r="E49" i="2"/>
  <c r="H48" i="2"/>
  <c r="G48" i="2"/>
  <c r="F48" i="2"/>
  <c r="D48" i="2"/>
  <c r="H47" i="2"/>
  <c r="E47" i="2"/>
  <c r="D47" i="2"/>
  <c r="H45" i="2"/>
  <c r="G45" i="2"/>
  <c r="F45" i="2"/>
  <c r="F39" i="2" s="1"/>
  <c r="E45" i="2"/>
  <c r="D45" i="2"/>
  <c r="H44" i="2"/>
  <c r="G44" i="2"/>
  <c r="F44" i="2"/>
  <c r="E44" i="2"/>
  <c r="E41" i="2" s="1"/>
  <c r="D44" i="2"/>
  <c r="H43" i="2"/>
  <c r="H37" i="2" s="1"/>
  <c r="G43" i="2"/>
  <c r="F43" i="2"/>
  <c r="E43" i="2"/>
  <c r="D43" i="2"/>
  <c r="D37" i="2" s="1"/>
  <c r="H42" i="2"/>
  <c r="H41" i="2" s="1"/>
  <c r="G42" i="2"/>
  <c r="J42" i="2" s="1"/>
  <c r="F42" i="2"/>
  <c r="E42" i="2"/>
  <c r="D42" i="2"/>
  <c r="G41" i="2"/>
  <c r="H34" i="2"/>
  <c r="G34" i="2"/>
  <c r="D34" i="2"/>
  <c r="H33" i="2"/>
  <c r="E33" i="2"/>
  <c r="D33" i="2"/>
  <c r="H32" i="2"/>
  <c r="F32" i="2"/>
  <c r="F30" i="2" s="1"/>
  <c r="E32" i="2"/>
  <c r="D32" i="2"/>
  <c r="G31" i="2"/>
  <c r="F31" i="2"/>
  <c r="F29" i="2"/>
  <c r="H27" i="2"/>
  <c r="D26" i="2"/>
  <c r="F24" i="2"/>
  <c r="E24" i="2"/>
  <c r="D24" i="2"/>
  <c r="G23" i="2"/>
  <c r="F23" i="2"/>
  <c r="E23" i="2"/>
  <c r="H22" i="2"/>
  <c r="G22" i="2"/>
  <c r="F22" i="2"/>
  <c r="D22" i="2"/>
  <c r="E21" i="2"/>
  <c r="H19" i="2"/>
  <c r="F19" i="2"/>
  <c r="D19" i="2"/>
  <c r="H18" i="2"/>
  <c r="G18" i="2"/>
  <c r="E18" i="2"/>
  <c r="D18" i="2"/>
  <c r="H17" i="2"/>
  <c r="H11" i="2" s="1"/>
  <c r="F17" i="2"/>
  <c r="E17" i="2"/>
  <c r="D17" i="2"/>
  <c r="H16" i="2"/>
  <c r="G16" i="2"/>
  <c r="F16" i="2"/>
  <c r="D16" i="2"/>
  <c r="D15" i="2" s="1"/>
  <c r="F13" i="2"/>
  <c r="D11" i="2"/>
  <c r="H840" i="1"/>
  <c r="G840" i="1"/>
  <c r="F840" i="1"/>
  <c r="E840" i="1"/>
  <c r="D840" i="1"/>
  <c r="K836" i="1"/>
  <c r="J836" i="1"/>
  <c r="I836" i="1"/>
  <c r="H835" i="1"/>
  <c r="G835" i="1"/>
  <c r="F835" i="1"/>
  <c r="E835" i="1"/>
  <c r="J835" i="1" s="1"/>
  <c r="D835" i="1"/>
  <c r="H832" i="1"/>
  <c r="G832" i="1"/>
  <c r="G809" i="1" s="1"/>
  <c r="F832" i="1"/>
  <c r="E832" i="1"/>
  <c r="D832" i="1"/>
  <c r="K831" i="1"/>
  <c r="J831" i="1"/>
  <c r="I831" i="1"/>
  <c r="K829" i="1"/>
  <c r="J829" i="1"/>
  <c r="I829" i="1"/>
  <c r="H828" i="1"/>
  <c r="G828" i="1"/>
  <c r="F828" i="1"/>
  <c r="E828" i="1"/>
  <c r="J828" i="1" s="1"/>
  <c r="D828" i="1"/>
  <c r="H825" i="1"/>
  <c r="G825" i="1"/>
  <c r="F825" i="1"/>
  <c r="E825" i="1"/>
  <c r="D825" i="1"/>
  <c r="K824" i="1"/>
  <c r="J824" i="1"/>
  <c r="I824" i="1"/>
  <c r="H823" i="1"/>
  <c r="G823" i="1"/>
  <c r="F823" i="1"/>
  <c r="E823" i="1"/>
  <c r="D823" i="1"/>
  <c r="K822" i="1"/>
  <c r="J822" i="1"/>
  <c r="I822" i="1"/>
  <c r="H821" i="1"/>
  <c r="G821" i="1"/>
  <c r="K821" i="1" s="1"/>
  <c r="F821" i="1"/>
  <c r="E821" i="1"/>
  <c r="D821" i="1"/>
  <c r="H818" i="1"/>
  <c r="G818" i="1"/>
  <c r="F818" i="1"/>
  <c r="E818" i="1"/>
  <c r="D818" i="1"/>
  <c r="K817" i="1"/>
  <c r="J817" i="1"/>
  <c r="I817" i="1"/>
  <c r="H816" i="1"/>
  <c r="G816" i="1"/>
  <c r="F816" i="1"/>
  <c r="E816" i="1"/>
  <c r="D816" i="1"/>
  <c r="K815" i="1"/>
  <c r="J815" i="1"/>
  <c r="I815" i="1"/>
  <c r="H814" i="1"/>
  <c r="G814" i="1"/>
  <c r="K814" i="1" s="1"/>
  <c r="F814" i="1"/>
  <c r="E814" i="1"/>
  <c r="J814" i="1" s="1"/>
  <c r="D814" i="1"/>
  <c r="I814" i="1" s="1"/>
  <c r="H809" i="1"/>
  <c r="H810" i="1" s="1"/>
  <c r="F809" i="1"/>
  <c r="F810" i="1" s="1"/>
  <c r="E809" i="1"/>
  <c r="E810" i="1" s="1"/>
  <c r="D809" i="1"/>
  <c r="D810" i="1" s="1"/>
  <c r="H807" i="1"/>
  <c r="H808" i="1" s="1"/>
  <c r="G807" i="1"/>
  <c r="F807" i="1"/>
  <c r="F808" i="1" s="1"/>
  <c r="E807" i="1"/>
  <c r="E808" i="1" s="1"/>
  <c r="D807" i="1"/>
  <c r="D808" i="1" s="1"/>
  <c r="H806" i="1"/>
  <c r="E806" i="1"/>
  <c r="D806" i="1"/>
  <c r="H803" i="1"/>
  <c r="G803" i="1"/>
  <c r="I803" i="1" s="1"/>
  <c r="F803" i="1"/>
  <c r="E803" i="1"/>
  <c r="J803" i="1" s="1"/>
  <c r="D803" i="1"/>
  <c r="K802" i="1"/>
  <c r="J802" i="1"/>
  <c r="I802" i="1"/>
  <c r="H801" i="1"/>
  <c r="G801" i="1"/>
  <c r="F801" i="1"/>
  <c r="E801" i="1"/>
  <c r="D801" i="1"/>
  <c r="K800" i="1"/>
  <c r="J800" i="1"/>
  <c r="I800" i="1"/>
  <c r="H799" i="1"/>
  <c r="G799" i="1"/>
  <c r="F799" i="1"/>
  <c r="E799" i="1"/>
  <c r="D799" i="1"/>
  <c r="I799" i="1" s="1"/>
  <c r="H796" i="1"/>
  <c r="G796" i="1"/>
  <c r="F796" i="1"/>
  <c r="E796" i="1"/>
  <c r="D796" i="1"/>
  <c r="H794" i="1"/>
  <c r="G794" i="1"/>
  <c r="F794" i="1"/>
  <c r="E794" i="1"/>
  <c r="D794" i="1"/>
  <c r="K793" i="1"/>
  <c r="J793" i="1"/>
  <c r="I793" i="1"/>
  <c r="I792" i="1"/>
  <c r="H792" i="1"/>
  <c r="G792" i="1"/>
  <c r="K792" i="1" s="1"/>
  <c r="F792" i="1"/>
  <c r="E792" i="1"/>
  <c r="J792" i="1" s="1"/>
  <c r="D792" i="1"/>
  <c r="F789" i="1"/>
  <c r="H788" i="1"/>
  <c r="H789" i="1" s="1"/>
  <c r="G788" i="1"/>
  <c r="F788" i="1"/>
  <c r="E788" i="1"/>
  <c r="E789" i="1" s="1"/>
  <c r="D788" i="1"/>
  <c r="D789" i="1" s="1"/>
  <c r="H787" i="1"/>
  <c r="H786" i="1"/>
  <c r="G786" i="1"/>
  <c r="G787" i="1" s="1"/>
  <c r="F786" i="1"/>
  <c r="F787" i="1" s="1"/>
  <c r="E786" i="1"/>
  <c r="J786" i="1" s="1"/>
  <c r="D786" i="1"/>
  <c r="H785" i="1"/>
  <c r="F785" i="1"/>
  <c r="E785" i="1"/>
  <c r="D785" i="1"/>
  <c r="H782" i="1"/>
  <c r="G782" i="1"/>
  <c r="F782" i="1"/>
  <c r="E782" i="1"/>
  <c r="D782" i="1"/>
  <c r="H778" i="1"/>
  <c r="G778" i="1"/>
  <c r="F778" i="1"/>
  <c r="E778" i="1"/>
  <c r="D778" i="1"/>
  <c r="H774" i="1"/>
  <c r="E774" i="1"/>
  <c r="E775" i="1" s="1"/>
  <c r="D774" i="1"/>
  <c r="D775" i="1" s="1"/>
  <c r="H772" i="1"/>
  <c r="F772" i="1"/>
  <c r="E772" i="1"/>
  <c r="D772" i="1"/>
  <c r="D771" i="1" s="1"/>
  <c r="D768" i="1"/>
  <c r="D648" i="1" s="1"/>
  <c r="D641" i="1" s="1"/>
  <c r="H767" i="1"/>
  <c r="G767" i="1"/>
  <c r="G768" i="1" s="1"/>
  <c r="F767" i="1"/>
  <c r="F768" i="1" s="1"/>
  <c r="E767" i="1"/>
  <c r="E768" i="1" s="1"/>
  <c r="E648" i="1" s="1"/>
  <c r="E641" i="1" s="1"/>
  <c r="D767" i="1"/>
  <c r="F766" i="1"/>
  <c r="I765" i="1"/>
  <c r="H765" i="1"/>
  <c r="H766" i="1" s="1"/>
  <c r="G765" i="1"/>
  <c r="G766" i="1" s="1"/>
  <c r="F765" i="1"/>
  <c r="F758" i="1" s="1"/>
  <c r="E765" i="1"/>
  <c r="E766" i="1" s="1"/>
  <c r="E646" i="1" s="1"/>
  <c r="D765" i="1"/>
  <c r="D766" i="1" s="1"/>
  <c r="G764" i="1"/>
  <c r="F764" i="1"/>
  <c r="H762" i="1"/>
  <c r="G762" i="1"/>
  <c r="F762" i="1"/>
  <c r="E762" i="1"/>
  <c r="D762" i="1"/>
  <c r="H758" i="1"/>
  <c r="H759" i="1" s="1"/>
  <c r="D758" i="1"/>
  <c r="D759" i="1" s="1"/>
  <c r="K751" i="1"/>
  <c r="J751" i="1"/>
  <c r="I751" i="1"/>
  <c r="H750" i="1"/>
  <c r="G750" i="1"/>
  <c r="I750" i="1" s="1"/>
  <c r="F750" i="1"/>
  <c r="E750" i="1"/>
  <c r="D750" i="1"/>
  <c r="H747" i="1"/>
  <c r="G747" i="1"/>
  <c r="F747" i="1"/>
  <c r="E747" i="1"/>
  <c r="D747" i="1"/>
  <c r="K744" i="1"/>
  <c r="J744" i="1"/>
  <c r="I744" i="1"/>
  <c r="H743" i="1"/>
  <c r="G743" i="1"/>
  <c r="F743" i="1"/>
  <c r="E743" i="1"/>
  <c r="D743" i="1"/>
  <c r="H740" i="1"/>
  <c r="G740" i="1"/>
  <c r="F740" i="1"/>
  <c r="E740" i="1"/>
  <c r="J740" i="1" s="1"/>
  <c r="D740" i="1"/>
  <c r="K739" i="1"/>
  <c r="J739" i="1"/>
  <c r="I739" i="1"/>
  <c r="H738" i="1"/>
  <c r="G738" i="1"/>
  <c r="F738" i="1"/>
  <c r="E738" i="1"/>
  <c r="D738" i="1"/>
  <c r="K737" i="1"/>
  <c r="J737" i="1"/>
  <c r="I737" i="1"/>
  <c r="H736" i="1"/>
  <c r="G736" i="1"/>
  <c r="F736" i="1"/>
  <c r="E736" i="1"/>
  <c r="D736" i="1"/>
  <c r="E733" i="1"/>
  <c r="J733" i="1" s="1"/>
  <c r="H732" i="1"/>
  <c r="H733" i="1" s="1"/>
  <c r="G732" i="1"/>
  <c r="G733" i="1" s="1"/>
  <c r="F732" i="1"/>
  <c r="F733" i="1" s="1"/>
  <c r="E732" i="1"/>
  <c r="E654" i="1" s="1"/>
  <c r="E655" i="1" s="1"/>
  <c r="D732" i="1"/>
  <c r="I732" i="1" s="1"/>
  <c r="D731" i="1"/>
  <c r="H730" i="1"/>
  <c r="H731" i="1" s="1"/>
  <c r="G730" i="1"/>
  <c r="G731" i="1" s="1"/>
  <c r="F730" i="1"/>
  <c r="E730" i="1"/>
  <c r="J730" i="1" s="1"/>
  <c r="D730" i="1"/>
  <c r="I730" i="1" s="1"/>
  <c r="G729" i="1"/>
  <c r="D729" i="1"/>
  <c r="H726" i="1"/>
  <c r="G726" i="1"/>
  <c r="G648" i="1" s="1"/>
  <c r="J648" i="1" s="1"/>
  <c r="F726" i="1"/>
  <c r="E726" i="1"/>
  <c r="D726" i="1"/>
  <c r="H724" i="1"/>
  <c r="H646" i="1" s="1"/>
  <c r="H639" i="1" s="1"/>
  <c r="G724" i="1"/>
  <c r="F724" i="1"/>
  <c r="E724" i="1"/>
  <c r="D724" i="1"/>
  <c r="K723" i="1"/>
  <c r="J723" i="1"/>
  <c r="I723" i="1"/>
  <c r="H722" i="1"/>
  <c r="G722" i="1"/>
  <c r="J722" i="1" s="1"/>
  <c r="F722" i="1"/>
  <c r="E722" i="1"/>
  <c r="D722" i="1"/>
  <c r="K721" i="1"/>
  <c r="J721" i="1"/>
  <c r="I721" i="1"/>
  <c r="K716" i="1"/>
  <c r="J716" i="1"/>
  <c r="I716" i="1"/>
  <c r="H715" i="1"/>
  <c r="G715" i="1"/>
  <c r="K715" i="1" s="1"/>
  <c r="F715" i="1"/>
  <c r="E715" i="1"/>
  <c r="D715" i="1"/>
  <c r="I715" i="1" s="1"/>
  <c r="H713" i="1"/>
  <c r="G713" i="1"/>
  <c r="F713" i="1"/>
  <c r="F708" i="1" s="1"/>
  <c r="E713" i="1"/>
  <c r="E708" i="1" s="1"/>
  <c r="D713" i="1"/>
  <c r="K709" i="1"/>
  <c r="J709" i="1"/>
  <c r="I709" i="1"/>
  <c r="H708" i="1"/>
  <c r="G708" i="1"/>
  <c r="D708" i="1"/>
  <c r="I706" i="1"/>
  <c r="H706" i="1"/>
  <c r="G706" i="1"/>
  <c r="G701" i="1" s="1"/>
  <c r="F706" i="1"/>
  <c r="E706" i="1"/>
  <c r="E701" i="1" s="1"/>
  <c r="J701" i="1" s="1"/>
  <c r="D706" i="1"/>
  <c r="K702" i="1"/>
  <c r="J702" i="1"/>
  <c r="I702" i="1"/>
  <c r="H701" i="1"/>
  <c r="F701" i="1"/>
  <c r="D701" i="1"/>
  <c r="H699" i="1"/>
  <c r="G699" i="1"/>
  <c r="G694" i="1" s="1"/>
  <c r="F699" i="1"/>
  <c r="F694" i="1" s="1"/>
  <c r="E699" i="1"/>
  <c r="D699" i="1"/>
  <c r="D694" i="1" s="1"/>
  <c r="I694" i="1" s="1"/>
  <c r="K695" i="1"/>
  <c r="J695" i="1"/>
  <c r="I695" i="1"/>
  <c r="H694" i="1"/>
  <c r="J694" i="1" s="1"/>
  <c r="E694" i="1"/>
  <c r="H692" i="1"/>
  <c r="G692" i="1"/>
  <c r="G687" i="1" s="1"/>
  <c r="F692" i="1"/>
  <c r="E692" i="1"/>
  <c r="D692" i="1"/>
  <c r="I688" i="1"/>
  <c r="H688" i="1"/>
  <c r="G688" i="1"/>
  <c r="K688" i="1" s="1"/>
  <c r="F688" i="1"/>
  <c r="E688" i="1"/>
  <c r="D688" i="1"/>
  <c r="H687" i="1"/>
  <c r="F687" i="1"/>
  <c r="D687" i="1"/>
  <c r="H685" i="1"/>
  <c r="G685" i="1"/>
  <c r="F685" i="1"/>
  <c r="E685" i="1"/>
  <c r="D685" i="1"/>
  <c r="H681" i="1"/>
  <c r="J681" i="1" s="1"/>
  <c r="G681" i="1"/>
  <c r="F681" i="1"/>
  <c r="F680" i="1" s="1"/>
  <c r="E681" i="1"/>
  <c r="D681" i="1"/>
  <c r="E680" i="1"/>
  <c r="H678" i="1"/>
  <c r="G678" i="1"/>
  <c r="F678" i="1"/>
  <c r="E678" i="1"/>
  <c r="D678" i="1"/>
  <c r="H676" i="1"/>
  <c r="G676" i="1"/>
  <c r="F676" i="1"/>
  <c r="E676" i="1"/>
  <c r="D676" i="1"/>
  <c r="H674" i="1"/>
  <c r="H673" i="1" s="1"/>
  <c r="H672" i="1"/>
  <c r="G672" i="1"/>
  <c r="G643" i="1" s="1"/>
  <c r="F672" i="1"/>
  <c r="F666" i="1" s="1"/>
  <c r="E672" i="1"/>
  <c r="E666" i="1" s="1"/>
  <c r="D672" i="1"/>
  <c r="H666" i="1"/>
  <c r="D666" i="1"/>
  <c r="H664" i="1"/>
  <c r="H642" i="1" s="1"/>
  <c r="G664" i="1"/>
  <c r="G659" i="1" s="1"/>
  <c r="F664" i="1"/>
  <c r="E664" i="1"/>
  <c r="D664" i="1"/>
  <c r="D659" i="1" s="1"/>
  <c r="E659" i="1"/>
  <c r="D658" i="1"/>
  <c r="D657" i="1"/>
  <c r="D655" i="1"/>
  <c r="D654" i="1"/>
  <c r="H653" i="1"/>
  <c r="H652" i="1"/>
  <c r="D652" i="1"/>
  <c r="D653" i="1" s="1"/>
  <c r="H650" i="1"/>
  <c r="G650" i="1"/>
  <c r="F650" i="1"/>
  <c r="F643" i="1" s="1"/>
  <c r="E650" i="1"/>
  <c r="E643" i="1" s="1"/>
  <c r="D650" i="1"/>
  <c r="D649" i="1"/>
  <c r="F648" i="1"/>
  <c r="G647" i="1"/>
  <c r="F647" i="1"/>
  <c r="G646" i="1"/>
  <c r="F646" i="1"/>
  <c r="D646" i="1"/>
  <c r="D639" i="1" s="1"/>
  <c r="H645" i="1"/>
  <c r="G645" i="1"/>
  <c r="F645" i="1"/>
  <c r="F644" i="1" s="1"/>
  <c r="D645" i="1"/>
  <c r="H643" i="1"/>
  <c r="D643" i="1"/>
  <c r="G642" i="1"/>
  <c r="E642" i="1"/>
  <c r="H638" i="1"/>
  <c r="D638" i="1"/>
  <c r="I634" i="1"/>
  <c r="H634" i="1"/>
  <c r="G634" i="1"/>
  <c r="F634" i="1"/>
  <c r="E634" i="1"/>
  <c r="D634" i="1"/>
  <c r="K631" i="1"/>
  <c r="J631" i="1"/>
  <c r="I631" i="1"/>
  <c r="H630" i="1"/>
  <c r="J630" i="1" s="1"/>
  <c r="G630" i="1"/>
  <c r="F630" i="1"/>
  <c r="E630" i="1"/>
  <c r="D630" i="1"/>
  <c r="I630" i="1" s="1"/>
  <c r="I627" i="1"/>
  <c r="H627" i="1"/>
  <c r="G627" i="1"/>
  <c r="F627" i="1"/>
  <c r="E627" i="1"/>
  <c r="D627" i="1"/>
  <c r="K624" i="1"/>
  <c r="J624" i="1"/>
  <c r="I624" i="1"/>
  <c r="I623" i="1"/>
  <c r="H623" i="1"/>
  <c r="G623" i="1"/>
  <c r="K623" i="1" s="1"/>
  <c r="F623" i="1"/>
  <c r="E623" i="1"/>
  <c r="J623" i="1" s="1"/>
  <c r="D623" i="1"/>
  <c r="I620" i="1"/>
  <c r="H620" i="1"/>
  <c r="G620" i="1"/>
  <c r="F620" i="1"/>
  <c r="E620" i="1"/>
  <c r="D620" i="1"/>
  <c r="H617" i="1"/>
  <c r="G617" i="1"/>
  <c r="F617" i="1"/>
  <c r="F616" i="1" s="1"/>
  <c r="E617" i="1"/>
  <c r="D617" i="1"/>
  <c r="D616" i="1" s="1"/>
  <c r="G616" i="1"/>
  <c r="E616" i="1"/>
  <c r="I613" i="1"/>
  <c r="H613" i="1"/>
  <c r="G613" i="1"/>
  <c r="F613" i="1"/>
  <c r="E613" i="1"/>
  <c r="D613" i="1"/>
  <c r="K610" i="1"/>
  <c r="J610" i="1"/>
  <c r="I610" i="1"/>
  <c r="H609" i="1"/>
  <c r="G609" i="1"/>
  <c r="K609" i="1" s="1"/>
  <c r="F609" i="1"/>
  <c r="E609" i="1"/>
  <c r="D609" i="1"/>
  <c r="I606" i="1"/>
  <c r="H606" i="1"/>
  <c r="G606" i="1"/>
  <c r="F606" i="1"/>
  <c r="E606" i="1"/>
  <c r="D606" i="1"/>
  <c r="K603" i="1"/>
  <c r="J603" i="1"/>
  <c r="I603" i="1"/>
  <c r="H602" i="1"/>
  <c r="G602" i="1"/>
  <c r="I602" i="1" s="1"/>
  <c r="F602" i="1"/>
  <c r="E602" i="1"/>
  <c r="D602" i="1"/>
  <c r="I599" i="1"/>
  <c r="H599" i="1"/>
  <c r="G599" i="1"/>
  <c r="F599" i="1"/>
  <c r="E599" i="1"/>
  <c r="D599" i="1"/>
  <c r="K596" i="1"/>
  <c r="J596" i="1"/>
  <c r="I596" i="1"/>
  <c r="H595" i="1"/>
  <c r="G595" i="1"/>
  <c r="F595" i="1"/>
  <c r="E595" i="1"/>
  <c r="D595" i="1"/>
  <c r="I595" i="1" s="1"/>
  <c r="I592" i="1"/>
  <c r="H592" i="1"/>
  <c r="G592" i="1"/>
  <c r="F592" i="1"/>
  <c r="E592" i="1"/>
  <c r="D592" i="1"/>
  <c r="H589" i="1"/>
  <c r="G589" i="1"/>
  <c r="F589" i="1"/>
  <c r="F588" i="1" s="1"/>
  <c r="E589" i="1"/>
  <c r="J589" i="1" s="1"/>
  <c r="D589" i="1"/>
  <c r="D588" i="1" s="1"/>
  <c r="E588" i="1"/>
  <c r="K582" i="1"/>
  <c r="J582" i="1"/>
  <c r="I582" i="1"/>
  <c r="H581" i="1"/>
  <c r="G581" i="1"/>
  <c r="I581" i="1" s="1"/>
  <c r="F581" i="1"/>
  <c r="E581" i="1"/>
  <c r="D581" i="1"/>
  <c r="H574" i="1"/>
  <c r="G574" i="1"/>
  <c r="F574" i="1"/>
  <c r="E574" i="1"/>
  <c r="D574" i="1"/>
  <c r="K568" i="1"/>
  <c r="J568" i="1"/>
  <c r="I568" i="1"/>
  <c r="H567" i="1"/>
  <c r="G567" i="1"/>
  <c r="F567" i="1"/>
  <c r="E567" i="1"/>
  <c r="D567" i="1"/>
  <c r="K561" i="1"/>
  <c r="J561" i="1"/>
  <c r="I561" i="1"/>
  <c r="H560" i="1"/>
  <c r="G560" i="1"/>
  <c r="K560" i="1" s="1"/>
  <c r="F560" i="1"/>
  <c r="E560" i="1"/>
  <c r="J560" i="1" s="1"/>
  <c r="D560" i="1"/>
  <c r="K559" i="1"/>
  <c r="J559" i="1"/>
  <c r="H559" i="1"/>
  <c r="G559" i="1"/>
  <c r="F559" i="1"/>
  <c r="E559" i="1"/>
  <c r="D559" i="1"/>
  <c r="K558" i="1"/>
  <c r="H558" i="1"/>
  <c r="G558" i="1"/>
  <c r="F558" i="1"/>
  <c r="E558" i="1"/>
  <c r="D558" i="1"/>
  <c r="G557" i="1"/>
  <c r="H556" i="1"/>
  <c r="H557" i="1" s="1"/>
  <c r="G556" i="1"/>
  <c r="F556" i="1"/>
  <c r="E556" i="1"/>
  <c r="E557" i="1" s="1"/>
  <c r="D556" i="1"/>
  <c r="D557" i="1" s="1"/>
  <c r="H555" i="1"/>
  <c r="G555" i="1"/>
  <c r="F555" i="1"/>
  <c r="E555" i="1"/>
  <c r="D555" i="1"/>
  <c r="H554" i="1"/>
  <c r="G554" i="1"/>
  <c r="K554" i="1" s="1"/>
  <c r="F554" i="1"/>
  <c r="E554" i="1"/>
  <c r="J554" i="1" s="1"/>
  <c r="D554" i="1"/>
  <c r="H546" i="1"/>
  <c r="G546" i="1"/>
  <c r="F546" i="1"/>
  <c r="E546" i="1"/>
  <c r="D546" i="1"/>
  <c r="K545" i="1"/>
  <c r="J545" i="1"/>
  <c r="I545" i="1"/>
  <c r="H545" i="1"/>
  <c r="G545" i="1"/>
  <c r="F545" i="1"/>
  <c r="E545" i="1"/>
  <c r="D545" i="1"/>
  <c r="K544" i="1"/>
  <c r="J544" i="1"/>
  <c r="I544" i="1"/>
  <c r="H544" i="1"/>
  <c r="G544" i="1"/>
  <c r="G539" i="1" s="1"/>
  <c r="F544" i="1"/>
  <c r="E544" i="1"/>
  <c r="D544" i="1"/>
  <c r="K542" i="1"/>
  <c r="J542" i="1"/>
  <c r="I542" i="1"/>
  <c r="H542" i="1"/>
  <c r="F542" i="1"/>
  <c r="F539" i="1" s="1"/>
  <c r="E542" i="1"/>
  <c r="D542" i="1"/>
  <c r="E541" i="1"/>
  <c r="D541" i="1"/>
  <c r="H540" i="1"/>
  <c r="H539" i="1" s="1"/>
  <c r="G540" i="1"/>
  <c r="F540" i="1"/>
  <c r="E540" i="1"/>
  <c r="E539" i="1" s="1"/>
  <c r="D540" i="1"/>
  <c r="K533" i="1"/>
  <c r="J533" i="1"/>
  <c r="I533" i="1"/>
  <c r="H532" i="1"/>
  <c r="G532" i="1"/>
  <c r="F532" i="1"/>
  <c r="E532" i="1"/>
  <c r="D532" i="1"/>
  <c r="K531" i="1"/>
  <c r="J531" i="1"/>
  <c r="I531" i="1"/>
  <c r="H531" i="1"/>
  <c r="G531" i="1"/>
  <c r="F531" i="1"/>
  <c r="E531" i="1"/>
  <c r="D531" i="1"/>
  <c r="K530" i="1"/>
  <c r="J530" i="1"/>
  <c r="I530" i="1"/>
  <c r="H530" i="1"/>
  <c r="G530" i="1"/>
  <c r="F530" i="1"/>
  <c r="E530" i="1"/>
  <c r="D530" i="1"/>
  <c r="K528" i="1"/>
  <c r="J528" i="1"/>
  <c r="I528" i="1"/>
  <c r="H528" i="1"/>
  <c r="G528" i="1"/>
  <c r="G479" i="1" s="1"/>
  <c r="G480" i="1" s="1"/>
  <c r="F528" i="1"/>
  <c r="E528" i="1"/>
  <c r="D528" i="1"/>
  <c r="K527" i="1"/>
  <c r="J527" i="1"/>
  <c r="I527" i="1"/>
  <c r="H527" i="1"/>
  <c r="G527" i="1"/>
  <c r="F527" i="1"/>
  <c r="E527" i="1"/>
  <c r="D527" i="1"/>
  <c r="I526" i="1"/>
  <c r="H526" i="1"/>
  <c r="G526" i="1"/>
  <c r="K526" i="1" s="1"/>
  <c r="F526" i="1"/>
  <c r="E526" i="1"/>
  <c r="D526" i="1"/>
  <c r="H525" i="1"/>
  <c r="F525" i="1"/>
  <c r="D525" i="1"/>
  <c r="K519" i="1"/>
  <c r="J519" i="1"/>
  <c r="I519" i="1"/>
  <c r="H518" i="1"/>
  <c r="G518" i="1"/>
  <c r="K518" i="1" s="1"/>
  <c r="F518" i="1"/>
  <c r="E518" i="1"/>
  <c r="D518" i="1"/>
  <c r="K512" i="1"/>
  <c r="J512" i="1"/>
  <c r="I512" i="1"/>
  <c r="H511" i="1"/>
  <c r="G511" i="1"/>
  <c r="I511" i="1" s="1"/>
  <c r="F511" i="1"/>
  <c r="E511" i="1"/>
  <c r="D511" i="1"/>
  <c r="H504" i="1"/>
  <c r="G504" i="1"/>
  <c r="F504" i="1"/>
  <c r="E504" i="1"/>
  <c r="D504" i="1"/>
  <c r="K498" i="1"/>
  <c r="J498" i="1"/>
  <c r="I498" i="1"/>
  <c r="H497" i="1"/>
  <c r="G497" i="1"/>
  <c r="F497" i="1"/>
  <c r="E497" i="1"/>
  <c r="D497" i="1"/>
  <c r="K491" i="1"/>
  <c r="J491" i="1"/>
  <c r="I491" i="1"/>
  <c r="H490" i="1"/>
  <c r="G490" i="1"/>
  <c r="K490" i="1" s="1"/>
  <c r="F490" i="1"/>
  <c r="E490" i="1"/>
  <c r="J490" i="1" s="1"/>
  <c r="D490" i="1"/>
  <c r="K489" i="1"/>
  <c r="K482" i="1" s="1"/>
  <c r="J489" i="1"/>
  <c r="I489" i="1"/>
  <c r="I482" i="1" s="1"/>
  <c r="H489" i="1"/>
  <c r="G489" i="1"/>
  <c r="F489" i="1"/>
  <c r="E489" i="1"/>
  <c r="D489" i="1"/>
  <c r="K488" i="1"/>
  <c r="J488" i="1"/>
  <c r="I488" i="1"/>
  <c r="I481" i="1" s="1"/>
  <c r="H488" i="1"/>
  <c r="G488" i="1"/>
  <c r="F488" i="1"/>
  <c r="E488" i="1"/>
  <c r="D488" i="1"/>
  <c r="K486" i="1"/>
  <c r="J486" i="1"/>
  <c r="I486" i="1"/>
  <c r="H486" i="1"/>
  <c r="G486" i="1"/>
  <c r="F486" i="1"/>
  <c r="E486" i="1"/>
  <c r="E479" i="1" s="1"/>
  <c r="E480" i="1" s="1"/>
  <c r="D486" i="1"/>
  <c r="K485" i="1"/>
  <c r="J485" i="1"/>
  <c r="I485" i="1"/>
  <c r="H485" i="1"/>
  <c r="G485" i="1"/>
  <c r="F485" i="1"/>
  <c r="E485" i="1"/>
  <c r="D485" i="1"/>
  <c r="H484" i="1"/>
  <c r="G484" i="1"/>
  <c r="F484" i="1"/>
  <c r="F477" i="1" s="1"/>
  <c r="E484" i="1"/>
  <c r="D484" i="1"/>
  <c r="H483" i="1"/>
  <c r="D483" i="1"/>
  <c r="J482" i="1"/>
  <c r="J481" i="1"/>
  <c r="D481" i="1"/>
  <c r="H479" i="1"/>
  <c r="H480" i="1" s="1"/>
  <c r="D479" i="1"/>
  <c r="D480" i="1" s="1"/>
  <c r="K470" i="1"/>
  <c r="J470" i="1"/>
  <c r="I470" i="1"/>
  <c r="H469" i="1"/>
  <c r="G469" i="1"/>
  <c r="J469" i="1" s="1"/>
  <c r="F469" i="1"/>
  <c r="K469" i="1" s="1"/>
  <c r="E469" i="1"/>
  <c r="D469" i="1"/>
  <c r="K463" i="1"/>
  <c r="J463" i="1"/>
  <c r="I463" i="1"/>
  <c r="I462" i="1"/>
  <c r="H462" i="1"/>
  <c r="G462" i="1"/>
  <c r="K462" i="1" s="1"/>
  <c r="F462" i="1"/>
  <c r="E462" i="1"/>
  <c r="J462" i="1" s="1"/>
  <c r="D462" i="1"/>
  <c r="K456" i="1"/>
  <c r="J456" i="1"/>
  <c r="I456" i="1"/>
  <c r="H455" i="1"/>
  <c r="G455" i="1"/>
  <c r="K455" i="1" s="1"/>
  <c r="F455" i="1"/>
  <c r="E455" i="1"/>
  <c r="J455" i="1" s="1"/>
  <c r="D455" i="1"/>
  <c r="E449" i="1"/>
  <c r="E448" i="1" s="1"/>
  <c r="D449" i="1"/>
  <c r="H448" i="1"/>
  <c r="G448" i="1"/>
  <c r="F448" i="1"/>
  <c r="D448" i="1"/>
  <c r="K442" i="1"/>
  <c r="J442" i="1"/>
  <c r="I442" i="1"/>
  <c r="H441" i="1"/>
  <c r="G441" i="1"/>
  <c r="I441" i="1" s="1"/>
  <c r="F441" i="1"/>
  <c r="E441" i="1"/>
  <c r="J441" i="1" s="1"/>
  <c r="D441" i="1"/>
  <c r="K435" i="1"/>
  <c r="J435" i="1"/>
  <c r="I435" i="1"/>
  <c r="H434" i="1"/>
  <c r="G434" i="1"/>
  <c r="K434" i="1" s="1"/>
  <c r="F434" i="1"/>
  <c r="E434" i="1"/>
  <c r="J434" i="1" s="1"/>
  <c r="D434" i="1"/>
  <c r="K428" i="1"/>
  <c r="J428" i="1"/>
  <c r="I428" i="1"/>
  <c r="H427" i="1"/>
  <c r="G427" i="1"/>
  <c r="F427" i="1"/>
  <c r="E427" i="1"/>
  <c r="J427" i="1" s="1"/>
  <c r="D427" i="1"/>
  <c r="I427" i="1" s="1"/>
  <c r="K421" i="1"/>
  <c r="J421" i="1"/>
  <c r="I421" i="1"/>
  <c r="H420" i="1"/>
  <c r="G420" i="1"/>
  <c r="F420" i="1"/>
  <c r="E420" i="1"/>
  <c r="J420" i="1" s="1"/>
  <c r="D420" i="1"/>
  <c r="I420" i="1" s="1"/>
  <c r="H414" i="1"/>
  <c r="H407" i="1" s="1"/>
  <c r="G414" i="1"/>
  <c r="F414" i="1"/>
  <c r="E414" i="1"/>
  <c r="E407" i="1" s="1"/>
  <c r="D414" i="1"/>
  <c r="D407" i="1" s="1"/>
  <c r="H413" i="1"/>
  <c r="F413" i="1"/>
  <c r="D413" i="1"/>
  <c r="H412" i="1"/>
  <c r="G412" i="1"/>
  <c r="F412" i="1"/>
  <c r="E412" i="1"/>
  <c r="D412" i="1"/>
  <c r="H411" i="1"/>
  <c r="G411" i="1"/>
  <c r="F411" i="1"/>
  <c r="E411" i="1"/>
  <c r="D411" i="1"/>
  <c r="F407" i="1"/>
  <c r="H403" i="1"/>
  <c r="G403" i="1"/>
  <c r="F403" i="1"/>
  <c r="E403" i="1"/>
  <c r="J403" i="1" s="1"/>
  <c r="D403" i="1"/>
  <c r="K402" i="1"/>
  <c r="J402" i="1"/>
  <c r="I402" i="1"/>
  <c r="H401" i="1"/>
  <c r="G401" i="1"/>
  <c r="K401" i="1" s="1"/>
  <c r="F401" i="1"/>
  <c r="E401" i="1"/>
  <c r="D401" i="1"/>
  <c r="K400" i="1"/>
  <c r="J400" i="1"/>
  <c r="I400" i="1"/>
  <c r="H399" i="1"/>
  <c r="G399" i="1"/>
  <c r="K399" i="1" s="1"/>
  <c r="F399" i="1"/>
  <c r="E399" i="1"/>
  <c r="D399" i="1"/>
  <c r="H396" i="1"/>
  <c r="G396" i="1"/>
  <c r="F396" i="1"/>
  <c r="E396" i="1"/>
  <c r="D396" i="1"/>
  <c r="K393" i="1"/>
  <c r="J393" i="1"/>
  <c r="I393" i="1"/>
  <c r="H392" i="1"/>
  <c r="G392" i="1"/>
  <c r="F392" i="1"/>
  <c r="E392" i="1"/>
  <c r="J392" i="1" s="1"/>
  <c r="D392" i="1"/>
  <c r="I392" i="1" s="1"/>
  <c r="H389" i="1"/>
  <c r="G389" i="1"/>
  <c r="F389" i="1"/>
  <c r="E389" i="1"/>
  <c r="D389" i="1"/>
  <c r="H387" i="1"/>
  <c r="G387" i="1"/>
  <c r="K386" i="1"/>
  <c r="J386" i="1"/>
  <c r="I386" i="1"/>
  <c r="H385" i="1"/>
  <c r="G385" i="1"/>
  <c r="F385" i="1"/>
  <c r="E385" i="1"/>
  <c r="D385" i="1"/>
  <c r="H382" i="1"/>
  <c r="G382" i="1"/>
  <c r="F382" i="1"/>
  <c r="E382" i="1"/>
  <c r="D382" i="1"/>
  <c r="K379" i="1"/>
  <c r="J379" i="1"/>
  <c r="I379" i="1"/>
  <c r="H378" i="1"/>
  <c r="G378" i="1"/>
  <c r="J378" i="1" s="1"/>
  <c r="F378" i="1"/>
  <c r="E378" i="1"/>
  <c r="D378" i="1"/>
  <c r="H375" i="1"/>
  <c r="G375" i="1"/>
  <c r="F375" i="1"/>
  <c r="E375" i="1"/>
  <c r="J375" i="1" s="1"/>
  <c r="D375" i="1"/>
  <c r="K374" i="1"/>
  <c r="J374" i="1"/>
  <c r="I374" i="1"/>
  <c r="H373" i="1"/>
  <c r="G373" i="1"/>
  <c r="K373" i="1" s="1"/>
  <c r="F373" i="1"/>
  <c r="E373" i="1"/>
  <c r="D373" i="1"/>
  <c r="K372" i="1"/>
  <c r="J372" i="1"/>
  <c r="I372" i="1"/>
  <c r="H371" i="1"/>
  <c r="G371" i="1"/>
  <c r="K371" i="1" s="1"/>
  <c r="F371" i="1"/>
  <c r="E371" i="1"/>
  <c r="D371" i="1"/>
  <c r="H368" i="1"/>
  <c r="H361" i="1" s="1"/>
  <c r="G368" i="1"/>
  <c r="F368" i="1"/>
  <c r="E368" i="1"/>
  <c r="E361" i="1" s="1"/>
  <c r="D368" i="1"/>
  <c r="D361" i="1" s="1"/>
  <c r="K367" i="1"/>
  <c r="J367" i="1"/>
  <c r="I367" i="1"/>
  <c r="H366" i="1"/>
  <c r="H359" i="1" s="1"/>
  <c r="H352" i="1" s="1"/>
  <c r="H72" i="1" s="1"/>
  <c r="G366" i="1"/>
  <c r="F366" i="1"/>
  <c r="E366" i="1"/>
  <c r="D366" i="1"/>
  <c r="K365" i="1"/>
  <c r="J365" i="1"/>
  <c r="I365" i="1"/>
  <c r="H364" i="1"/>
  <c r="G364" i="1"/>
  <c r="F364" i="1"/>
  <c r="E364" i="1"/>
  <c r="J364" i="1" s="1"/>
  <c r="D364" i="1"/>
  <c r="G361" i="1"/>
  <c r="F361" i="1"/>
  <c r="G360" i="1"/>
  <c r="F360" i="1"/>
  <c r="F353" i="1" s="1"/>
  <c r="F359" i="1"/>
  <c r="F352" i="1" s="1"/>
  <c r="F72" i="1" s="1"/>
  <c r="D359" i="1"/>
  <c r="H358" i="1"/>
  <c r="G358" i="1"/>
  <c r="I358" i="1" s="1"/>
  <c r="F358" i="1"/>
  <c r="E358" i="1"/>
  <c r="E351" i="1" s="1"/>
  <c r="E71" i="1" s="1"/>
  <c r="D358" i="1"/>
  <c r="G357" i="1"/>
  <c r="G353" i="1"/>
  <c r="D352" i="1"/>
  <c r="H351" i="1"/>
  <c r="F351" i="1"/>
  <c r="F350" i="1" s="1"/>
  <c r="D351" i="1"/>
  <c r="K344" i="1"/>
  <c r="J344" i="1"/>
  <c r="I344" i="1"/>
  <c r="I343" i="1"/>
  <c r="H343" i="1"/>
  <c r="G343" i="1"/>
  <c r="K343" i="1" s="1"/>
  <c r="F343" i="1"/>
  <c r="E343" i="1"/>
  <c r="J343" i="1" s="1"/>
  <c r="D343" i="1"/>
  <c r="H336" i="1"/>
  <c r="G336" i="1"/>
  <c r="F336" i="1"/>
  <c r="E336" i="1"/>
  <c r="D336" i="1"/>
  <c r="K330" i="1"/>
  <c r="J330" i="1"/>
  <c r="I330" i="1"/>
  <c r="H329" i="1"/>
  <c r="G329" i="1"/>
  <c r="K329" i="1" s="1"/>
  <c r="F329" i="1"/>
  <c r="E329" i="1"/>
  <c r="D329" i="1"/>
  <c r="K323" i="1"/>
  <c r="K281" i="1" s="1"/>
  <c r="J323" i="1"/>
  <c r="I323" i="1"/>
  <c r="I281" i="1" s="1"/>
  <c r="H322" i="1"/>
  <c r="G322" i="1"/>
  <c r="K322" i="1" s="1"/>
  <c r="F322" i="1"/>
  <c r="E322" i="1"/>
  <c r="D322" i="1"/>
  <c r="K316" i="1"/>
  <c r="J316" i="1"/>
  <c r="I316" i="1"/>
  <c r="H315" i="1"/>
  <c r="G315" i="1"/>
  <c r="K315" i="1" s="1"/>
  <c r="F315" i="1"/>
  <c r="E315" i="1"/>
  <c r="D315" i="1"/>
  <c r="K309" i="1"/>
  <c r="J309" i="1"/>
  <c r="I309" i="1"/>
  <c r="H308" i="1"/>
  <c r="G308" i="1"/>
  <c r="F308" i="1"/>
  <c r="E308" i="1"/>
  <c r="J308" i="1" s="1"/>
  <c r="D308" i="1"/>
  <c r="K301" i="1"/>
  <c r="J301" i="1"/>
  <c r="I301" i="1"/>
  <c r="H301" i="1"/>
  <c r="G301" i="1"/>
  <c r="F301" i="1"/>
  <c r="E301" i="1"/>
  <c r="D301" i="1"/>
  <c r="K295" i="1"/>
  <c r="J295" i="1"/>
  <c r="J281" i="1" s="1"/>
  <c r="I295" i="1"/>
  <c r="I294" i="1"/>
  <c r="H294" i="1"/>
  <c r="G294" i="1"/>
  <c r="K294" i="1" s="1"/>
  <c r="F294" i="1"/>
  <c r="E294" i="1"/>
  <c r="J294" i="1" s="1"/>
  <c r="D294" i="1"/>
  <c r="H293" i="1"/>
  <c r="G293" i="1"/>
  <c r="F293" i="1"/>
  <c r="F287" i="1" s="1"/>
  <c r="E293" i="1"/>
  <c r="D293" i="1"/>
  <c r="H292" i="1"/>
  <c r="G292" i="1"/>
  <c r="F292" i="1"/>
  <c r="E292" i="1"/>
  <c r="D292" i="1"/>
  <c r="H290" i="1"/>
  <c r="H287" i="1" s="1"/>
  <c r="G290" i="1"/>
  <c r="F290" i="1"/>
  <c r="E290" i="1"/>
  <c r="D290" i="1"/>
  <c r="D287" i="1" s="1"/>
  <c r="H289" i="1"/>
  <c r="G289" i="1"/>
  <c r="F289" i="1"/>
  <c r="E289" i="1"/>
  <c r="E79" i="1" s="1"/>
  <c r="E36" i="1" s="1"/>
  <c r="D289" i="1"/>
  <c r="H288" i="1"/>
  <c r="G288" i="1"/>
  <c r="K288" i="1" s="1"/>
  <c r="F288" i="1"/>
  <c r="E288" i="1"/>
  <c r="D288" i="1"/>
  <c r="E287" i="1"/>
  <c r="H282" i="1"/>
  <c r="G282" i="1"/>
  <c r="F282" i="1"/>
  <c r="E282" i="1"/>
  <c r="D282" i="1"/>
  <c r="H281" i="1"/>
  <c r="H280" i="1" s="1"/>
  <c r="G281" i="1"/>
  <c r="F281" i="1"/>
  <c r="E281" i="1"/>
  <c r="E280" i="1" s="1"/>
  <c r="D281" i="1"/>
  <c r="D280" i="1" s="1"/>
  <c r="G280" i="1"/>
  <c r="F280" i="1"/>
  <c r="K274" i="1"/>
  <c r="J274" i="1"/>
  <c r="I274" i="1"/>
  <c r="H273" i="1"/>
  <c r="G273" i="1"/>
  <c r="K273" i="1" s="1"/>
  <c r="F273" i="1"/>
  <c r="E273" i="1"/>
  <c r="D273" i="1"/>
  <c r="K267" i="1"/>
  <c r="J267" i="1"/>
  <c r="I267" i="1"/>
  <c r="H266" i="1"/>
  <c r="G266" i="1"/>
  <c r="K266" i="1" s="1"/>
  <c r="F266" i="1"/>
  <c r="E266" i="1"/>
  <c r="D266" i="1"/>
  <c r="K260" i="1"/>
  <c r="J260" i="1"/>
  <c r="I260" i="1"/>
  <c r="H259" i="1"/>
  <c r="G259" i="1"/>
  <c r="K259" i="1" s="1"/>
  <c r="F259" i="1"/>
  <c r="E259" i="1"/>
  <c r="D259" i="1"/>
  <c r="K253" i="1"/>
  <c r="J253" i="1"/>
  <c r="I253" i="1"/>
  <c r="H252" i="1"/>
  <c r="G252" i="1"/>
  <c r="F252" i="1"/>
  <c r="E252" i="1"/>
  <c r="J252" i="1" s="1"/>
  <c r="D252" i="1"/>
  <c r="H251" i="1"/>
  <c r="G251" i="1"/>
  <c r="G245" i="1" s="1"/>
  <c r="F251" i="1"/>
  <c r="E251" i="1"/>
  <c r="E76" i="1" s="1"/>
  <c r="D251" i="1"/>
  <c r="H250" i="1"/>
  <c r="G250" i="1"/>
  <c r="F250" i="1"/>
  <c r="F75" i="1" s="1"/>
  <c r="E250" i="1"/>
  <c r="D250" i="1"/>
  <c r="H249" i="1"/>
  <c r="G249" i="1"/>
  <c r="F249" i="1"/>
  <c r="E249" i="1"/>
  <c r="D249" i="1"/>
  <c r="H248" i="1"/>
  <c r="G248" i="1"/>
  <c r="F248" i="1"/>
  <c r="E248" i="1"/>
  <c r="D248" i="1"/>
  <c r="H247" i="1"/>
  <c r="G247" i="1"/>
  <c r="F247" i="1"/>
  <c r="E247" i="1"/>
  <c r="D247" i="1"/>
  <c r="H246" i="1"/>
  <c r="G246" i="1"/>
  <c r="F246" i="1"/>
  <c r="E246" i="1"/>
  <c r="D246" i="1"/>
  <c r="E245" i="1"/>
  <c r="K239" i="1"/>
  <c r="K238" i="1" s="1"/>
  <c r="J239" i="1"/>
  <c r="I239" i="1"/>
  <c r="I238" i="1" s="1"/>
  <c r="J238" i="1"/>
  <c r="H238" i="1"/>
  <c r="G238" i="1"/>
  <c r="F238" i="1"/>
  <c r="E238" i="1"/>
  <c r="D238" i="1"/>
  <c r="H231" i="1"/>
  <c r="G231" i="1"/>
  <c r="F231" i="1"/>
  <c r="E231" i="1"/>
  <c r="D231" i="1"/>
  <c r="K224" i="1"/>
  <c r="J224" i="1"/>
  <c r="I224" i="1"/>
  <c r="H224" i="1"/>
  <c r="G224" i="1"/>
  <c r="F224" i="1"/>
  <c r="E224" i="1"/>
  <c r="D224" i="1"/>
  <c r="K223" i="1"/>
  <c r="J223" i="1"/>
  <c r="I223" i="1"/>
  <c r="H223" i="1"/>
  <c r="F223" i="1"/>
  <c r="E223" i="1"/>
  <c r="E83" i="1" s="1"/>
  <c r="E40" i="1" s="1"/>
  <c r="D223" i="1"/>
  <c r="K222" i="1"/>
  <c r="K217" i="1" s="1"/>
  <c r="J222" i="1"/>
  <c r="I222" i="1"/>
  <c r="H222" i="1"/>
  <c r="F222" i="1"/>
  <c r="E222" i="1"/>
  <c r="D222" i="1"/>
  <c r="D82" i="1" s="1"/>
  <c r="D39" i="1" s="1"/>
  <c r="K220" i="1"/>
  <c r="J220" i="1"/>
  <c r="I220" i="1"/>
  <c r="H220" i="1"/>
  <c r="H80" i="1" s="1"/>
  <c r="F220" i="1"/>
  <c r="E220" i="1"/>
  <c r="D220" i="1"/>
  <c r="K219" i="1"/>
  <c r="J219" i="1"/>
  <c r="I219" i="1"/>
  <c r="H219" i="1"/>
  <c r="F219" i="1"/>
  <c r="E219" i="1"/>
  <c r="D219" i="1"/>
  <c r="K218" i="1"/>
  <c r="J218" i="1"/>
  <c r="H218" i="1"/>
  <c r="G218" i="1"/>
  <c r="G217" i="1" s="1"/>
  <c r="F218" i="1"/>
  <c r="F78" i="1" s="1"/>
  <c r="E218" i="1"/>
  <c r="D218" i="1"/>
  <c r="H217" i="1"/>
  <c r="K216" i="1"/>
  <c r="J216" i="1"/>
  <c r="I216" i="1"/>
  <c r="H216" i="1"/>
  <c r="F216" i="1"/>
  <c r="E216" i="1"/>
  <c r="D216" i="1"/>
  <c r="D76" i="1" s="1"/>
  <c r="K215" i="1"/>
  <c r="J215" i="1"/>
  <c r="I215" i="1"/>
  <c r="H215" i="1"/>
  <c r="F215" i="1"/>
  <c r="E215" i="1"/>
  <c r="D215" i="1"/>
  <c r="K213" i="1"/>
  <c r="J213" i="1"/>
  <c r="I213" i="1"/>
  <c r="H213" i="1"/>
  <c r="F213" i="1"/>
  <c r="E213" i="1"/>
  <c r="D213" i="1"/>
  <c r="K212" i="1"/>
  <c r="J212" i="1"/>
  <c r="I212" i="1"/>
  <c r="H212" i="1"/>
  <c r="F212" i="1"/>
  <c r="E212" i="1"/>
  <c r="D212" i="1"/>
  <c r="H211" i="1"/>
  <c r="G211" i="1"/>
  <c r="F211" i="1"/>
  <c r="E211" i="1"/>
  <c r="D211" i="1"/>
  <c r="G210" i="1"/>
  <c r="E210" i="1"/>
  <c r="K203" i="1"/>
  <c r="J203" i="1"/>
  <c r="I203" i="1"/>
  <c r="H203" i="1"/>
  <c r="G203" i="1"/>
  <c r="F203" i="1"/>
  <c r="E203" i="1"/>
  <c r="D203" i="1"/>
  <c r="K197" i="1"/>
  <c r="K196" i="1" s="1"/>
  <c r="J197" i="1"/>
  <c r="J196" i="1" s="1"/>
  <c r="I197" i="1"/>
  <c r="I196" i="1" s="1"/>
  <c r="H196" i="1"/>
  <c r="G196" i="1"/>
  <c r="F196" i="1"/>
  <c r="E196" i="1"/>
  <c r="D196" i="1"/>
  <c r="K189" i="1"/>
  <c r="J189" i="1"/>
  <c r="I189" i="1"/>
  <c r="H189" i="1"/>
  <c r="G189" i="1"/>
  <c r="F189" i="1"/>
  <c r="E189" i="1"/>
  <c r="D189" i="1"/>
  <c r="K183" i="1"/>
  <c r="J183" i="1"/>
  <c r="I183" i="1"/>
  <c r="H182" i="1"/>
  <c r="G182" i="1"/>
  <c r="F182" i="1"/>
  <c r="E182" i="1"/>
  <c r="D182" i="1"/>
  <c r="K176" i="1"/>
  <c r="J176" i="1"/>
  <c r="I176" i="1"/>
  <c r="H175" i="1"/>
  <c r="G175" i="1"/>
  <c r="I175" i="1" s="1"/>
  <c r="F175" i="1"/>
  <c r="E175" i="1"/>
  <c r="J175" i="1" s="1"/>
  <c r="D175" i="1"/>
  <c r="K168" i="1"/>
  <c r="J168" i="1"/>
  <c r="I168" i="1"/>
  <c r="H168" i="1"/>
  <c r="G168" i="1"/>
  <c r="F168" i="1"/>
  <c r="E168" i="1"/>
  <c r="D168" i="1"/>
  <c r="H163" i="1"/>
  <c r="G163" i="1"/>
  <c r="F163" i="1"/>
  <c r="E163" i="1"/>
  <c r="D163" i="1"/>
  <c r="H162" i="1"/>
  <c r="G162" i="1"/>
  <c r="K162" i="1" s="1"/>
  <c r="F162" i="1"/>
  <c r="E162" i="1"/>
  <c r="E161" i="1" s="1"/>
  <c r="D162" i="1"/>
  <c r="H161" i="1"/>
  <c r="F161" i="1"/>
  <c r="D161" i="1"/>
  <c r="H156" i="1"/>
  <c r="G156" i="1"/>
  <c r="F156" i="1"/>
  <c r="E156" i="1"/>
  <c r="D156" i="1"/>
  <c r="H155" i="1"/>
  <c r="H154" i="1" s="1"/>
  <c r="G155" i="1"/>
  <c r="F155" i="1"/>
  <c r="F154" i="1" s="1"/>
  <c r="E155" i="1"/>
  <c r="D155" i="1"/>
  <c r="I155" i="1" s="1"/>
  <c r="G154" i="1"/>
  <c r="E154" i="1"/>
  <c r="K148" i="1"/>
  <c r="J148" i="1"/>
  <c r="I148" i="1"/>
  <c r="H147" i="1"/>
  <c r="G147" i="1"/>
  <c r="K147" i="1" s="1"/>
  <c r="F147" i="1"/>
  <c r="E147" i="1"/>
  <c r="D147" i="1"/>
  <c r="H141" i="1"/>
  <c r="H140" i="1" s="1"/>
  <c r="G141" i="1"/>
  <c r="F141" i="1"/>
  <c r="F140" i="1" s="1"/>
  <c r="E141" i="1"/>
  <c r="D141" i="1"/>
  <c r="D140" i="1" s="1"/>
  <c r="G140" i="1"/>
  <c r="E140" i="1"/>
  <c r="K134" i="1"/>
  <c r="J134" i="1"/>
  <c r="I134" i="1"/>
  <c r="H133" i="1"/>
  <c r="G133" i="1"/>
  <c r="F133" i="1"/>
  <c r="E133" i="1"/>
  <c r="D133" i="1"/>
  <c r="K127" i="1"/>
  <c r="J127" i="1"/>
  <c r="I127" i="1"/>
  <c r="H126" i="1"/>
  <c r="G126" i="1"/>
  <c r="K126" i="1" s="1"/>
  <c r="F126" i="1"/>
  <c r="E126" i="1"/>
  <c r="D126" i="1"/>
  <c r="K120" i="1"/>
  <c r="J120" i="1"/>
  <c r="I120" i="1"/>
  <c r="H119" i="1"/>
  <c r="G119" i="1"/>
  <c r="K119" i="1" s="1"/>
  <c r="F119" i="1"/>
  <c r="E119" i="1"/>
  <c r="D119" i="1"/>
  <c r="K113" i="1"/>
  <c r="J113" i="1"/>
  <c r="I113" i="1"/>
  <c r="H112" i="1"/>
  <c r="G112" i="1"/>
  <c r="K112" i="1" s="1"/>
  <c r="F112" i="1"/>
  <c r="E112" i="1"/>
  <c r="D112" i="1"/>
  <c r="K106" i="1"/>
  <c r="J106" i="1"/>
  <c r="I106" i="1"/>
  <c r="H105" i="1"/>
  <c r="G105" i="1"/>
  <c r="F105" i="1"/>
  <c r="E105" i="1"/>
  <c r="J105" i="1" s="1"/>
  <c r="D105" i="1"/>
  <c r="K99" i="1"/>
  <c r="J99" i="1"/>
  <c r="I99" i="1"/>
  <c r="I98" i="1"/>
  <c r="H98" i="1"/>
  <c r="G98" i="1"/>
  <c r="K98" i="1" s="1"/>
  <c r="F98" i="1"/>
  <c r="E98" i="1"/>
  <c r="J98" i="1" s="1"/>
  <c r="D98" i="1"/>
  <c r="K92" i="1"/>
  <c r="J92" i="1"/>
  <c r="I92" i="1"/>
  <c r="H91" i="1"/>
  <c r="G91" i="1"/>
  <c r="K91" i="1" s="1"/>
  <c r="F91" i="1"/>
  <c r="E91" i="1"/>
  <c r="J91" i="1" s="1"/>
  <c r="D91" i="1"/>
  <c r="H85" i="1"/>
  <c r="G85" i="1"/>
  <c r="F85" i="1"/>
  <c r="F71" i="1" s="1"/>
  <c r="F21" i="1" s="1"/>
  <c r="E85" i="1"/>
  <c r="D85" i="1"/>
  <c r="D84" i="1" s="1"/>
  <c r="I84" i="1" s="1"/>
  <c r="G84" i="1"/>
  <c r="E84" i="1"/>
  <c r="J84" i="1" s="1"/>
  <c r="H83" i="1"/>
  <c r="G83" i="1"/>
  <c r="F83" i="1"/>
  <c r="F40" i="1" s="1"/>
  <c r="D83" i="1"/>
  <c r="H82" i="1"/>
  <c r="G82" i="1"/>
  <c r="G39" i="1" s="1"/>
  <c r="F82" i="1"/>
  <c r="E82" i="1"/>
  <c r="H81" i="1"/>
  <c r="H38" i="1" s="1"/>
  <c r="G81" i="1"/>
  <c r="F81" i="1"/>
  <c r="E81" i="1"/>
  <c r="D81" i="1"/>
  <c r="D38" i="1" s="1"/>
  <c r="G80" i="1"/>
  <c r="F80" i="1"/>
  <c r="E80" i="1"/>
  <c r="E37" i="1" s="1"/>
  <c r="H79" i="1"/>
  <c r="H36" i="1" s="1"/>
  <c r="G79" i="1"/>
  <c r="F79" i="1"/>
  <c r="F36" i="1" s="1"/>
  <c r="D79" i="1"/>
  <c r="H78" i="1"/>
  <c r="H35" i="1" s="1"/>
  <c r="D78" i="1"/>
  <c r="D35" i="1" s="1"/>
  <c r="H76" i="1"/>
  <c r="G76" i="1"/>
  <c r="F76" i="1"/>
  <c r="G73" i="1"/>
  <c r="G65" i="1" s="1"/>
  <c r="D72" i="1"/>
  <c r="D64" i="1"/>
  <c r="H61" i="1"/>
  <c r="G61" i="1"/>
  <c r="F61" i="1"/>
  <c r="E61" i="1"/>
  <c r="D61" i="1"/>
  <c r="H60" i="1"/>
  <c r="G60" i="1"/>
  <c r="I60" i="1" s="1"/>
  <c r="F60" i="1"/>
  <c r="E60" i="1"/>
  <c r="E55" i="1" s="1"/>
  <c r="D60" i="1"/>
  <c r="H59" i="1"/>
  <c r="G59" i="1"/>
  <c r="F59" i="1"/>
  <c r="D59" i="1" s="1"/>
  <c r="E59" i="1"/>
  <c r="H58" i="1"/>
  <c r="H55" i="1" s="1"/>
  <c r="G58" i="1"/>
  <c r="F58" i="1"/>
  <c r="E58" i="1"/>
  <c r="D58" i="1"/>
  <c r="H57" i="1"/>
  <c r="G57" i="1"/>
  <c r="F57" i="1"/>
  <c r="E57" i="1"/>
  <c r="D56" i="1"/>
  <c r="D55" i="1" s="1"/>
  <c r="H52" i="1"/>
  <c r="G52" i="1"/>
  <c r="F52" i="1"/>
  <c r="E52" i="1"/>
  <c r="D52" i="1"/>
  <c r="H51" i="1"/>
  <c r="H48" i="1" s="1"/>
  <c r="G51" i="1"/>
  <c r="G48" i="1" s="1"/>
  <c r="F51" i="1"/>
  <c r="F48" i="1" s="1"/>
  <c r="E51" i="1"/>
  <c r="E48" i="1" s="1"/>
  <c r="H50" i="1"/>
  <c r="G50" i="1"/>
  <c r="F50" i="1"/>
  <c r="E50" i="1"/>
  <c r="D50" i="1" s="1"/>
  <c r="D49" i="1"/>
  <c r="E45" i="1"/>
  <c r="D45" i="1"/>
  <c r="E44" i="1"/>
  <c r="D44" i="1"/>
  <c r="H43" i="1"/>
  <c r="D43" i="1"/>
  <c r="H42" i="1"/>
  <c r="D42" i="1"/>
  <c r="D41" i="1" s="1"/>
  <c r="H40" i="1"/>
  <c r="G40" i="1"/>
  <c r="D40" i="1"/>
  <c r="H39" i="1"/>
  <c r="F39" i="1"/>
  <c r="E39" i="1"/>
  <c r="G38" i="1"/>
  <c r="F38" i="1"/>
  <c r="E38" i="1"/>
  <c r="G37" i="1"/>
  <c r="F37" i="1"/>
  <c r="G36" i="1"/>
  <c r="D36" i="1"/>
  <c r="E33" i="1"/>
  <c r="F32" i="1"/>
  <c r="H28" i="1"/>
  <c r="F28" i="1"/>
  <c r="E28" i="1"/>
  <c r="E27" i="1" s="1"/>
  <c r="D28" i="1"/>
  <c r="H27" i="1"/>
  <c r="D27" i="1"/>
  <c r="H26" i="1"/>
  <c r="H18" i="1" s="1"/>
  <c r="J18" i="1" s="1"/>
  <c r="G26" i="1"/>
  <c r="G18" i="1" s="1"/>
  <c r="F26" i="1"/>
  <c r="E26" i="1"/>
  <c r="D26" i="1"/>
  <c r="D18" i="1" s="1"/>
  <c r="D22" i="1"/>
  <c r="F18" i="1"/>
  <c r="E18" i="1"/>
  <c r="H17" i="1"/>
  <c r="G17" i="1"/>
  <c r="F17" i="1"/>
  <c r="E17" i="1"/>
  <c r="F33" i="1" l="1"/>
  <c r="F27" i="1" s="1"/>
  <c r="F25" i="1"/>
  <c r="F63" i="1"/>
  <c r="F77" i="1"/>
  <c r="F35" i="1"/>
  <c r="F354" i="1"/>
  <c r="F74" i="1" s="1"/>
  <c r="F73" i="1"/>
  <c r="H22" i="1"/>
  <c r="H14" i="1" s="1"/>
  <c r="H64" i="1"/>
  <c r="H77" i="1"/>
  <c r="H37" i="1"/>
  <c r="F64" i="1"/>
  <c r="F22" i="1"/>
  <c r="K687" i="1"/>
  <c r="I687" i="1"/>
  <c r="G23" i="1"/>
  <c r="D57" i="1"/>
  <c r="F55" i="1"/>
  <c r="E78" i="1"/>
  <c r="K84" i="1"/>
  <c r="K85" i="1"/>
  <c r="I119" i="1"/>
  <c r="I133" i="1"/>
  <c r="D154" i="1"/>
  <c r="I154" i="1" s="1"/>
  <c r="K155" i="1"/>
  <c r="D217" i="1"/>
  <c r="K246" i="1"/>
  <c r="I266" i="1"/>
  <c r="I280" i="1"/>
  <c r="I322" i="1"/>
  <c r="G351" i="1"/>
  <c r="F357" i="1"/>
  <c r="E483" i="1"/>
  <c r="G525" i="1"/>
  <c r="F557" i="1"/>
  <c r="F553" i="1"/>
  <c r="H588" i="1"/>
  <c r="H477" i="1"/>
  <c r="H476" i="1" s="1"/>
  <c r="K602" i="1"/>
  <c r="F642" i="1"/>
  <c r="F659" i="1"/>
  <c r="I743" i="1"/>
  <c r="J743" i="1"/>
  <c r="G53" i="2"/>
  <c r="G73" i="2"/>
  <c r="F328" i="2"/>
  <c r="F53" i="2"/>
  <c r="F27" i="2" s="1"/>
  <c r="F11" i="2" s="1"/>
  <c r="E329" i="2"/>
  <c r="E54" i="2"/>
  <c r="E332" i="2"/>
  <c r="D330" i="2"/>
  <c r="D55" i="2"/>
  <c r="D29" i="2" s="1"/>
  <c r="D13" i="2" s="1"/>
  <c r="H330" i="2"/>
  <c r="H55" i="2"/>
  <c r="H29" i="2" s="1"/>
  <c r="H13" i="2" s="1"/>
  <c r="D409" i="2"/>
  <c r="D390" i="2"/>
  <c r="H409" i="2"/>
  <c r="H390" i="2"/>
  <c r="G409" i="2"/>
  <c r="G391" i="2"/>
  <c r="F409" i="2"/>
  <c r="F392" i="2"/>
  <c r="I419" i="2"/>
  <c r="F84" i="1"/>
  <c r="K154" i="1"/>
  <c r="G287" i="1"/>
  <c r="K414" i="1"/>
  <c r="G413" i="1"/>
  <c r="K413" i="1" s="1"/>
  <c r="G407" i="1"/>
  <c r="J617" i="1"/>
  <c r="H616" i="1"/>
  <c r="J616" i="1" s="1"/>
  <c r="E652" i="1"/>
  <c r="E771" i="1"/>
  <c r="J119" i="1"/>
  <c r="J126" i="1"/>
  <c r="K140" i="1"/>
  <c r="J154" i="1"/>
  <c r="D210" i="1"/>
  <c r="H210" i="1"/>
  <c r="F210" i="1"/>
  <c r="E217" i="1"/>
  <c r="J217" i="1"/>
  <c r="F245" i="1"/>
  <c r="K245" i="1" s="1"/>
  <c r="D245" i="1"/>
  <c r="H245" i="1"/>
  <c r="J266" i="1"/>
  <c r="J273" i="1"/>
  <c r="I273" i="1"/>
  <c r="J288" i="1"/>
  <c r="I288" i="1"/>
  <c r="J322" i="1"/>
  <c r="J329" i="1"/>
  <c r="I329" i="1"/>
  <c r="J399" i="1"/>
  <c r="J401" i="1"/>
  <c r="I401" i="1"/>
  <c r="I413" i="1"/>
  <c r="D477" i="1"/>
  <c r="D476" i="1" s="1"/>
  <c r="J688" i="1"/>
  <c r="E687" i="1"/>
  <c r="J687" i="1" s="1"/>
  <c r="F652" i="1"/>
  <c r="F729" i="1"/>
  <c r="F731" i="1"/>
  <c r="H775" i="1"/>
  <c r="H654" i="1"/>
  <c r="G810" i="1"/>
  <c r="G774" i="1"/>
  <c r="G771" i="1" s="1"/>
  <c r="I16" i="2"/>
  <c r="H15" i="2"/>
  <c r="I15" i="2" s="1"/>
  <c r="E20" i="2"/>
  <c r="D210" i="2"/>
  <c r="D23" i="2"/>
  <c r="H23" i="2"/>
  <c r="H210" i="2"/>
  <c r="G366" i="2"/>
  <c r="G19" i="2"/>
  <c r="D374" i="2"/>
  <c r="D399" i="2"/>
  <c r="I400" i="2"/>
  <c r="H399" i="2"/>
  <c r="H389" i="2"/>
  <c r="H374" i="2"/>
  <c r="I22" i="1"/>
  <c r="J358" i="1"/>
  <c r="J526" i="1"/>
  <c r="E525" i="1"/>
  <c r="J525" i="1" s="1"/>
  <c r="K532" i="1"/>
  <c r="I532" i="1"/>
  <c r="I807" i="1"/>
  <c r="G806" i="1"/>
  <c r="I806" i="1" s="1"/>
  <c r="G772" i="1"/>
  <c r="D388" i="2"/>
  <c r="G511" i="2"/>
  <c r="G374" i="2"/>
  <c r="H71" i="1"/>
  <c r="I126" i="1"/>
  <c r="F34" i="1"/>
  <c r="H34" i="1"/>
  <c r="G78" i="1"/>
  <c r="D80" i="1"/>
  <c r="J85" i="1"/>
  <c r="I91" i="1"/>
  <c r="I105" i="1"/>
  <c r="J133" i="1"/>
  <c r="K141" i="1"/>
  <c r="J155" i="1"/>
  <c r="G161" i="1"/>
  <c r="K161" i="1" s="1"/>
  <c r="K182" i="1"/>
  <c r="I218" i="1"/>
  <c r="I217" i="1" s="1"/>
  <c r="F217" i="1"/>
  <c r="I252" i="1"/>
  <c r="J280" i="1"/>
  <c r="I308" i="1"/>
  <c r="I361" i="1"/>
  <c r="I364" i="1"/>
  <c r="J371" i="1"/>
  <c r="E359" i="1"/>
  <c r="E352" i="1" s="1"/>
  <c r="E72" i="1" s="1"/>
  <c r="I373" i="1"/>
  <c r="F406" i="1"/>
  <c r="J484" i="1"/>
  <c r="G483" i="1"/>
  <c r="J483" i="1" s="1"/>
  <c r="G477" i="1"/>
  <c r="G476" i="1" s="1"/>
  <c r="E647" i="1"/>
  <c r="E640" i="1" s="1"/>
  <c r="D680" i="1"/>
  <c r="I680" i="1" s="1"/>
  <c r="E764" i="1"/>
  <c r="J764" i="1" s="1"/>
  <c r="D41" i="2"/>
  <c r="E48" i="2"/>
  <c r="E37" i="2" s="1"/>
  <c r="D49" i="2"/>
  <c r="H49" i="2"/>
  <c r="G50" i="2"/>
  <c r="G28" i="2"/>
  <c r="J361" i="1"/>
  <c r="I371" i="1"/>
  <c r="I375" i="1"/>
  <c r="I385" i="1"/>
  <c r="K392" i="1"/>
  <c r="E413" i="1"/>
  <c r="J413" i="1" s="1"/>
  <c r="D406" i="1"/>
  <c r="H406" i="1"/>
  <c r="K420" i="1"/>
  <c r="K441" i="1"/>
  <c r="E477" i="1"/>
  <c r="E476" i="1" s="1"/>
  <c r="F479" i="1"/>
  <c r="F480" i="1" s="1"/>
  <c r="I518" i="1"/>
  <c r="J518" i="1"/>
  <c r="G553" i="1"/>
  <c r="K553" i="1" s="1"/>
  <c r="I609" i="1"/>
  <c r="J609" i="1"/>
  <c r="K630" i="1"/>
  <c r="K647" i="1"/>
  <c r="H680" i="1"/>
  <c r="J680" i="1" s="1"/>
  <c r="I701" i="1"/>
  <c r="H729" i="1"/>
  <c r="K731" i="1"/>
  <c r="K736" i="1"/>
  <c r="K740" i="1"/>
  <c r="K750" i="1"/>
  <c r="K799" i="1"/>
  <c r="K801" i="1"/>
  <c r="I821" i="1"/>
  <c r="K828" i="1"/>
  <c r="K835" i="1"/>
  <c r="H30" i="2"/>
  <c r="I125" i="2"/>
  <c r="H124" i="2"/>
  <c r="I124" i="2" s="1"/>
  <c r="H164" i="2"/>
  <c r="H130" i="2"/>
  <c r="H129" i="2" s="1"/>
  <c r="K211" i="2"/>
  <c r="G47" i="2"/>
  <c r="J211" i="2"/>
  <c r="F352" i="2"/>
  <c r="F333" i="2"/>
  <c r="F332" i="2" s="1"/>
  <c r="E404" i="2"/>
  <c r="E380" i="2"/>
  <c r="E378" i="2" s="1"/>
  <c r="D404" i="2"/>
  <c r="D381" i="2"/>
  <c r="H404" i="2"/>
  <c r="H391" i="2"/>
  <c r="H381" i="2"/>
  <c r="H378" i="2" s="1"/>
  <c r="G392" i="2"/>
  <c r="G382" i="2"/>
  <c r="J485" i="2"/>
  <c r="I491" i="2"/>
  <c r="G490" i="2"/>
  <c r="G375" i="2"/>
  <c r="G486" i="2"/>
  <c r="F490" i="2"/>
  <c r="F376" i="2"/>
  <c r="E488" i="2"/>
  <c r="E484" i="2" s="1"/>
  <c r="J484" i="2" s="1"/>
  <c r="E377" i="2"/>
  <c r="I495" i="2"/>
  <c r="I500" i="2"/>
  <c r="K481" i="1"/>
  <c r="J532" i="1"/>
  <c r="D553" i="1"/>
  <c r="H553" i="1"/>
  <c r="I616" i="1"/>
  <c r="I645" i="1"/>
  <c r="I729" i="1"/>
  <c r="J738" i="1"/>
  <c r="J821" i="1"/>
  <c r="I828" i="1"/>
  <c r="I34" i="2"/>
  <c r="F41" i="2"/>
  <c r="I47" i="2"/>
  <c r="D57" i="2"/>
  <c r="D31" i="2" s="1"/>
  <c r="D30" i="2" s="1"/>
  <c r="F68" i="2"/>
  <c r="F47" i="2"/>
  <c r="F21" i="2" s="1"/>
  <c r="F20" i="2" s="1"/>
  <c r="D119" i="2"/>
  <c r="D114" i="2"/>
  <c r="I120" i="2"/>
  <c r="H119" i="2"/>
  <c r="I119" i="2" s="1"/>
  <c r="G114" i="2"/>
  <c r="G52" i="2"/>
  <c r="F130" i="2"/>
  <c r="F129" i="2" s="1"/>
  <c r="F174" i="2"/>
  <c r="I184" i="2"/>
  <c r="F285" i="2"/>
  <c r="E296" i="2"/>
  <c r="E57" i="2"/>
  <c r="E31" i="2" s="1"/>
  <c r="D56" i="2"/>
  <c r="H56" i="2"/>
  <c r="I56" i="2" s="1"/>
  <c r="G288" i="2"/>
  <c r="G59" i="2"/>
  <c r="E337" i="2"/>
  <c r="E327" i="2"/>
  <c r="E326" i="2" s="1"/>
  <c r="H337" i="2"/>
  <c r="H328" i="2"/>
  <c r="D365" i="2"/>
  <c r="D378" i="2"/>
  <c r="E369" i="2"/>
  <c r="E389" i="2"/>
  <c r="G390" i="2"/>
  <c r="G394" i="2"/>
  <c r="K394" i="2" s="1"/>
  <c r="G370" i="2"/>
  <c r="F391" i="2"/>
  <c r="F371" i="2"/>
  <c r="F394" i="2"/>
  <c r="E392" i="2"/>
  <c r="E372" i="2"/>
  <c r="F399" i="2"/>
  <c r="F405" i="2"/>
  <c r="K366" i="1"/>
  <c r="K368" i="1"/>
  <c r="I378" i="1"/>
  <c r="J385" i="1"/>
  <c r="I399" i="1"/>
  <c r="I403" i="1"/>
  <c r="I455" i="1"/>
  <c r="I469" i="1"/>
  <c r="F476" i="1"/>
  <c r="I497" i="1"/>
  <c r="D539" i="1"/>
  <c r="I567" i="1"/>
  <c r="K589" i="1"/>
  <c r="J602" i="1"/>
  <c r="I617" i="1"/>
  <c r="D674" i="1"/>
  <c r="D673" i="1" s="1"/>
  <c r="G680" i="1"/>
  <c r="J732" i="1"/>
  <c r="J736" i="1"/>
  <c r="I736" i="1"/>
  <c r="H771" i="1"/>
  <c r="I786" i="1"/>
  <c r="J799" i="1"/>
  <c r="J801" i="1"/>
  <c r="I801" i="1"/>
  <c r="I835" i="1"/>
  <c r="K41" i="2"/>
  <c r="D39" i="2"/>
  <c r="H39" i="2"/>
  <c r="I68" i="2"/>
  <c r="I83" i="2"/>
  <c r="I134" i="2"/>
  <c r="E215" i="2"/>
  <c r="E52" i="2"/>
  <c r="E26" i="2" s="1"/>
  <c r="J369" i="2"/>
  <c r="F390" i="2"/>
  <c r="F375" i="2"/>
  <c r="E399" i="2"/>
  <c r="J399" i="2" s="1"/>
  <c r="E391" i="2"/>
  <c r="E376" i="2"/>
  <c r="H392" i="2"/>
  <c r="H377" i="2"/>
  <c r="H366" i="2" s="1"/>
  <c r="G454" i="2"/>
  <c r="G405" i="2"/>
  <c r="I469" i="2"/>
  <c r="D68" i="2"/>
  <c r="E78" i="2"/>
  <c r="K119" i="2"/>
  <c r="E114" i="2"/>
  <c r="E113" i="2" s="1"/>
  <c r="J120" i="2"/>
  <c r="K124" i="2"/>
  <c r="J125" i="2"/>
  <c r="E134" i="2"/>
  <c r="K144" i="2"/>
  <c r="E201" i="2"/>
  <c r="D202" i="2"/>
  <c r="D199" i="2" s="1"/>
  <c r="H202" i="2"/>
  <c r="G203" i="2"/>
  <c r="D200" i="2"/>
  <c r="H200" i="2"/>
  <c r="H199" i="2" s="1"/>
  <c r="I199" i="2" s="1"/>
  <c r="E210" i="2"/>
  <c r="I321" i="2"/>
  <c r="D332" i="2"/>
  <c r="H332" i="2"/>
  <c r="G328" i="2"/>
  <c r="G326" i="2" s="1"/>
  <c r="F329" i="2"/>
  <c r="E330" i="2"/>
  <c r="I424" i="2"/>
  <c r="I429" i="2"/>
  <c r="G484" i="2"/>
  <c r="F484" i="2"/>
  <c r="H505" i="2"/>
  <c r="F134" i="2"/>
  <c r="I144" i="2"/>
  <c r="E286" i="2"/>
  <c r="G286" i="2"/>
  <c r="F287" i="2"/>
  <c r="E288" i="2"/>
  <c r="D289" i="2"/>
  <c r="H289" i="2"/>
  <c r="I289" i="2" s="1"/>
  <c r="G337" i="2"/>
  <c r="F337" i="2"/>
  <c r="F342" i="2"/>
  <c r="E342" i="2"/>
  <c r="G383" i="2"/>
  <c r="G389" i="2"/>
  <c r="J389" i="2" s="1"/>
  <c r="K399" i="2"/>
  <c r="J429" i="2"/>
  <c r="J434" i="2"/>
  <c r="K485" i="2"/>
  <c r="D505" i="2"/>
  <c r="F38" i="2"/>
  <c r="K83" i="2"/>
  <c r="G88" i="2"/>
  <c r="E119" i="2"/>
  <c r="J119" i="2" s="1"/>
  <c r="K120" i="2"/>
  <c r="J124" i="2"/>
  <c r="K125" i="2"/>
  <c r="J144" i="2"/>
  <c r="I179" i="2"/>
  <c r="E200" i="2"/>
  <c r="G201" i="2"/>
  <c r="F205" i="2"/>
  <c r="E205" i="2"/>
  <c r="J205" i="2" s="1"/>
  <c r="D201" i="2"/>
  <c r="H201" i="2"/>
  <c r="G210" i="2"/>
  <c r="F210" i="2"/>
  <c r="K210" i="2" s="1"/>
  <c r="D215" i="2"/>
  <c r="H215" i="2"/>
  <c r="G215" i="2"/>
  <c r="G220" i="2"/>
  <c r="D220" i="2"/>
  <c r="K225" i="2"/>
  <c r="E291" i="2"/>
  <c r="F301" i="2"/>
  <c r="D329" i="2"/>
  <c r="H329" i="2"/>
  <c r="G330" i="2"/>
  <c r="G373" i="2"/>
  <c r="K400" i="2"/>
  <c r="K419" i="2"/>
  <c r="K469" i="2"/>
  <c r="K491" i="2"/>
  <c r="E490" i="2"/>
  <c r="D490" i="2"/>
  <c r="H490" i="2"/>
  <c r="J495" i="2"/>
  <c r="K500" i="2"/>
  <c r="K16" i="2"/>
  <c r="I42" i="2"/>
  <c r="F73" i="2"/>
  <c r="J114" i="2"/>
  <c r="I41" i="2"/>
  <c r="J69" i="2"/>
  <c r="G63" i="2"/>
  <c r="I200" i="2"/>
  <c r="J41" i="2"/>
  <c r="K42" i="2"/>
  <c r="D46" i="2"/>
  <c r="H46" i="2"/>
  <c r="H38" i="2"/>
  <c r="F56" i="2"/>
  <c r="G68" i="2"/>
  <c r="E64" i="2"/>
  <c r="E73" i="2"/>
  <c r="E53" i="2"/>
  <c r="D65" i="2"/>
  <c r="D62" i="2" s="1"/>
  <c r="D54" i="2"/>
  <c r="H65" i="2"/>
  <c r="H54" i="2"/>
  <c r="H28" i="2" s="1"/>
  <c r="H12" i="2" s="1"/>
  <c r="G66" i="2"/>
  <c r="G55" i="2"/>
  <c r="G29" i="2" s="1"/>
  <c r="G13" i="2" s="1"/>
  <c r="H74" i="2"/>
  <c r="H88" i="2"/>
  <c r="D81" i="2"/>
  <c r="D113" i="2"/>
  <c r="H81" i="2"/>
  <c r="H78" i="2" s="1"/>
  <c r="G46" i="2"/>
  <c r="D78" i="2"/>
  <c r="J210" i="2"/>
  <c r="K205" i="2"/>
  <c r="K206" i="2"/>
  <c r="D287" i="2"/>
  <c r="D285" i="2" s="1"/>
  <c r="D296" i="2"/>
  <c r="H287" i="2"/>
  <c r="H285" i="2" s="1"/>
  <c r="I285" i="2" s="1"/>
  <c r="H296" i="2"/>
  <c r="I296" i="2" s="1"/>
  <c r="G64" i="2"/>
  <c r="F65" i="2"/>
  <c r="F62" i="2" s="1"/>
  <c r="E66" i="2"/>
  <c r="E60" i="2" s="1"/>
  <c r="D73" i="2"/>
  <c r="G129" i="2"/>
  <c r="G200" i="2"/>
  <c r="F202" i="2"/>
  <c r="E203" i="2"/>
  <c r="E199" i="2" s="1"/>
  <c r="D205" i="2"/>
  <c r="H205" i="2"/>
  <c r="I211" i="2"/>
  <c r="F220" i="2"/>
  <c r="K250" i="2"/>
  <c r="G296" i="2"/>
  <c r="F296" i="2"/>
  <c r="D301" i="2"/>
  <c r="H301" i="2"/>
  <c r="K484" i="2"/>
  <c r="G202" i="2"/>
  <c r="F203" i="2"/>
  <c r="J240" i="2"/>
  <c r="I250" i="2"/>
  <c r="J255" i="2"/>
  <c r="F216" i="2"/>
  <c r="F265" i="2"/>
  <c r="G285" i="2"/>
  <c r="G388" i="2"/>
  <c r="I394" i="2"/>
  <c r="G115" i="2"/>
  <c r="G80" i="2" s="1"/>
  <c r="G78" i="2" s="1"/>
  <c r="I225" i="2"/>
  <c r="K280" i="2"/>
  <c r="I490" i="2"/>
  <c r="G332" i="2"/>
  <c r="K369" i="2"/>
  <c r="K424" i="2"/>
  <c r="J490" i="2"/>
  <c r="J491" i="2"/>
  <c r="K495" i="2"/>
  <c r="D327" i="2"/>
  <c r="D326" i="2" s="1"/>
  <c r="H327" i="2"/>
  <c r="H326" i="2" s="1"/>
  <c r="F365" i="2"/>
  <c r="D368" i="2"/>
  <c r="H368" i="2"/>
  <c r="J395" i="2"/>
  <c r="K395" i="2"/>
  <c r="F327" i="2"/>
  <c r="F326" i="2" s="1"/>
  <c r="H485" i="2"/>
  <c r="G506" i="2"/>
  <c r="G505" i="2" s="1"/>
  <c r="I18" i="1"/>
  <c r="K18" i="1"/>
  <c r="D14" i="1"/>
  <c r="G55" i="1"/>
  <c r="E77" i="1"/>
  <c r="H84" i="1"/>
  <c r="D71" i="1"/>
  <c r="I85" i="1"/>
  <c r="J78" i="1"/>
  <c r="J407" i="1"/>
  <c r="E406" i="1"/>
  <c r="I476" i="1"/>
  <c r="J476" i="1"/>
  <c r="K476" i="1"/>
  <c r="K78" i="1"/>
  <c r="I287" i="1"/>
  <c r="K287" i="1"/>
  <c r="J287" i="1"/>
  <c r="K105" i="1"/>
  <c r="K133" i="1"/>
  <c r="K175" i="1"/>
  <c r="K252" i="1"/>
  <c r="K280" i="1"/>
  <c r="K308" i="1"/>
  <c r="K351" i="1"/>
  <c r="K353" i="1"/>
  <c r="G354" i="1"/>
  <c r="K357" i="1"/>
  <c r="K358" i="1"/>
  <c r="G359" i="1"/>
  <c r="K360" i="1"/>
  <c r="K361" i="1"/>
  <c r="K364" i="1"/>
  <c r="I368" i="1"/>
  <c r="J373" i="1"/>
  <c r="K375" i="1"/>
  <c r="K378" i="1"/>
  <c r="K385" i="1"/>
  <c r="K403" i="1"/>
  <c r="K407" i="1"/>
  <c r="I414" i="1"/>
  <c r="K484" i="1"/>
  <c r="I112" i="1"/>
  <c r="I140" i="1"/>
  <c r="I141" i="1"/>
  <c r="I147" i="1"/>
  <c r="I161" i="1"/>
  <c r="I162" i="1"/>
  <c r="I182" i="1"/>
  <c r="I245" i="1"/>
  <c r="I246" i="1"/>
  <c r="I259" i="1"/>
  <c r="I315" i="1"/>
  <c r="D360" i="1"/>
  <c r="H360" i="1"/>
  <c r="I366" i="1"/>
  <c r="J368" i="1"/>
  <c r="J414" i="1"/>
  <c r="K427" i="1"/>
  <c r="I434" i="1"/>
  <c r="K477" i="1"/>
  <c r="F483" i="1"/>
  <c r="I553" i="1"/>
  <c r="J112" i="1"/>
  <c r="J140" i="1"/>
  <c r="J141" i="1"/>
  <c r="J147" i="1"/>
  <c r="J161" i="1"/>
  <c r="J162" i="1"/>
  <c r="J182" i="1"/>
  <c r="J245" i="1"/>
  <c r="J246" i="1"/>
  <c r="J259" i="1"/>
  <c r="J315" i="1"/>
  <c r="E360" i="1"/>
  <c r="J366" i="1"/>
  <c r="K483" i="1"/>
  <c r="I477" i="1"/>
  <c r="J477" i="1"/>
  <c r="K680" i="1"/>
  <c r="I483" i="1"/>
  <c r="I484" i="1"/>
  <c r="I490" i="1"/>
  <c r="J497" i="1"/>
  <c r="J511" i="1"/>
  <c r="E553" i="1"/>
  <c r="J553" i="1" s="1"/>
  <c r="I554" i="1"/>
  <c r="I560" i="1"/>
  <c r="J567" i="1"/>
  <c r="J581" i="1"/>
  <c r="G588" i="1"/>
  <c r="I588" i="1" s="1"/>
  <c r="I589" i="1"/>
  <c r="K645" i="1"/>
  <c r="K648" i="1"/>
  <c r="E651" i="1"/>
  <c r="H659" i="1"/>
  <c r="G666" i="1"/>
  <c r="J708" i="1"/>
  <c r="K722" i="1"/>
  <c r="I731" i="1"/>
  <c r="K738" i="1"/>
  <c r="J774" i="1"/>
  <c r="G789" i="1"/>
  <c r="G785" i="1"/>
  <c r="K497" i="1"/>
  <c r="K511" i="1"/>
  <c r="K567" i="1"/>
  <c r="K581" i="1"/>
  <c r="K616" i="1"/>
  <c r="K617" i="1"/>
  <c r="J647" i="1"/>
  <c r="K694" i="1"/>
  <c r="K729" i="1"/>
  <c r="E731" i="1"/>
  <c r="J731" i="1" s="1"/>
  <c r="K733" i="1"/>
  <c r="D733" i="1"/>
  <c r="I733" i="1" s="1"/>
  <c r="K743" i="1"/>
  <c r="I648" i="1"/>
  <c r="E674" i="1"/>
  <c r="E673" i="1" s="1"/>
  <c r="K681" i="1"/>
  <c r="I708" i="1"/>
  <c r="I722" i="1"/>
  <c r="I738" i="1"/>
  <c r="K764" i="1"/>
  <c r="E758" i="1"/>
  <c r="E645" i="1"/>
  <c r="D760" i="1"/>
  <c r="D764" i="1"/>
  <c r="I764" i="1" s="1"/>
  <c r="D647" i="1"/>
  <c r="H760" i="1"/>
  <c r="H764" i="1"/>
  <c r="H647" i="1"/>
  <c r="H640" i="1" s="1"/>
  <c r="H637" i="1" s="1"/>
  <c r="H768" i="1"/>
  <c r="H648" i="1" s="1"/>
  <c r="G644" i="1"/>
  <c r="J645" i="1"/>
  <c r="D651" i="1"/>
  <c r="D642" i="1"/>
  <c r="F674" i="1"/>
  <c r="F673" i="1" s="1"/>
  <c r="I681" i="1"/>
  <c r="G674" i="1"/>
  <c r="K701" i="1"/>
  <c r="K708" i="1"/>
  <c r="J715" i="1"/>
  <c r="E729" i="1"/>
  <c r="J729" i="1" s="1"/>
  <c r="F653" i="1"/>
  <c r="I740" i="1"/>
  <c r="J750" i="1"/>
  <c r="F759" i="1"/>
  <c r="J765" i="1"/>
  <c r="J767" i="1"/>
  <c r="E760" i="1"/>
  <c r="E761" i="1" s="1"/>
  <c r="I767" i="1"/>
  <c r="I772" i="1"/>
  <c r="J772" i="1"/>
  <c r="G775" i="1"/>
  <c r="D787" i="1"/>
  <c r="K730" i="1"/>
  <c r="K732" i="1"/>
  <c r="K767" i="1"/>
  <c r="F774" i="1"/>
  <c r="K786" i="1"/>
  <c r="F806" i="1"/>
  <c r="J806" i="1"/>
  <c r="J807" i="1"/>
  <c r="K807" i="1"/>
  <c r="G808" i="1"/>
  <c r="E787" i="1"/>
  <c r="K765" i="1"/>
  <c r="I351" i="1" l="1"/>
  <c r="J351" i="1"/>
  <c r="G71" i="1"/>
  <c r="G350" i="1"/>
  <c r="K350" i="1" s="1"/>
  <c r="I774" i="1"/>
  <c r="J373" i="2"/>
  <c r="I205" i="2"/>
  <c r="E51" i="2"/>
  <c r="E46" i="2"/>
  <c r="G379" i="2"/>
  <c r="G404" i="2"/>
  <c r="E373" i="2"/>
  <c r="E365" i="2"/>
  <c r="F368" i="2"/>
  <c r="F18" i="2"/>
  <c r="G26" i="2"/>
  <c r="K490" i="2"/>
  <c r="D36" i="2"/>
  <c r="G35" i="1"/>
  <c r="I78" i="1"/>
  <c r="I374" i="2"/>
  <c r="H363" i="2"/>
  <c r="I363" i="2" s="1"/>
  <c r="H373" i="2"/>
  <c r="H21" i="2"/>
  <c r="H20" i="2" s="1"/>
  <c r="I210" i="2"/>
  <c r="K525" i="1"/>
  <c r="I525" i="1"/>
  <c r="E63" i="1"/>
  <c r="E35" i="1"/>
  <c r="E34" i="1" s="1"/>
  <c r="F24" i="1"/>
  <c r="F66" i="1"/>
  <c r="F373" i="2"/>
  <c r="K373" i="2" s="1"/>
  <c r="F364" i="2"/>
  <c r="F404" i="2"/>
  <c r="F389" i="2"/>
  <c r="K389" i="2" s="1"/>
  <c r="F379" i="2"/>
  <c r="F70" i="1"/>
  <c r="F23" i="1"/>
  <c r="F20" i="1" s="1"/>
  <c r="K806" i="1"/>
  <c r="H641" i="1"/>
  <c r="F65" i="1"/>
  <c r="J394" i="2"/>
  <c r="F114" i="2"/>
  <c r="E364" i="2"/>
  <c r="E366" i="2"/>
  <c r="E19" i="2"/>
  <c r="F388" i="2"/>
  <c r="G56" i="2"/>
  <c r="G33" i="2"/>
  <c r="G30" i="2" s="1"/>
  <c r="I30" i="2" s="1"/>
  <c r="H365" i="2"/>
  <c r="J47" i="2"/>
  <c r="K47" i="2"/>
  <c r="G36" i="2"/>
  <c r="J36" i="2" s="1"/>
  <c r="G21" i="2"/>
  <c r="H63" i="1"/>
  <c r="H21" i="1"/>
  <c r="H13" i="1" s="1"/>
  <c r="I389" i="2"/>
  <c r="H388" i="2"/>
  <c r="I388" i="2" s="1"/>
  <c r="D373" i="2"/>
  <c r="D363" i="2"/>
  <c r="D362" i="2" s="1"/>
  <c r="D21" i="2"/>
  <c r="H655" i="1"/>
  <c r="H45" i="1" s="1"/>
  <c r="H651" i="1"/>
  <c r="H44" i="1"/>
  <c r="H41" i="1" s="1"/>
  <c r="F638" i="1"/>
  <c r="F42" i="1"/>
  <c r="F13" i="1" s="1"/>
  <c r="I407" i="1"/>
  <c r="G406" i="1"/>
  <c r="G28" i="1"/>
  <c r="E28" i="2"/>
  <c r="E12" i="2" s="1"/>
  <c r="E38" i="2"/>
  <c r="G12" i="2"/>
  <c r="D77" i="1"/>
  <c r="D37" i="1"/>
  <c r="D34" i="1" s="1"/>
  <c r="G760" i="1"/>
  <c r="G761" i="1" s="1"/>
  <c r="G654" i="1"/>
  <c r="G27" i="2"/>
  <c r="G37" i="2"/>
  <c r="E27" i="2"/>
  <c r="E285" i="2"/>
  <c r="F46" i="2"/>
  <c r="E36" i="2"/>
  <c r="F37" i="2"/>
  <c r="E388" i="2"/>
  <c r="G364" i="2"/>
  <c r="G368" i="2"/>
  <c r="G17" i="2"/>
  <c r="E363" i="2"/>
  <c r="E368" i="2"/>
  <c r="E16" i="2"/>
  <c r="H114" i="2"/>
  <c r="G38" i="2"/>
  <c r="E22" i="1"/>
  <c r="E64" i="1"/>
  <c r="K374" i="2"/>
  <c r="J374" i="2"/>
  <c r="K772" i="1"/>
  <c r="G652" i="1"/>
  <c r="G758" i="1"/>
  <c r="G77" i="1"/>
  <c r="I399" i="2"/>
  <c r="E653" i="1"/>
  <c r="E42" i="1"/>
  <c r="E41" i="1" s="1"/>
  <c r="K388" i="2"/>
  <c r="J388" i="2"/>
  <c r="E39" i="2"/>
  <c r="E35" i="2" s="1"/>
  <c r="E56" i="2"/>
  <c r="E34" i="2"/>
  <c r="H52" i="2"/>
  <c r="H73" i="2"/>
  <c r="H63" i="2"/>
  <c r="G39" i="2"/>
  <c r="K63" i="2"/>
  <c r="G62" i="2"/>
  <c r="J63" i="2"/>
  <c r="G113" i="2"/>
  <c r="G51" i="2"/>
  <c r="G199" i="2"/>
  <c r="J200" i="2"/>
  <c r="J46" i="2"/>
  <c r="K46" i="2"/>
  <c r="I13" i="2"/>
  <c r="D28" i="2"/>
  <c r="D51" i="2"/>
  <c r="G25" i="2"/>
  <c r="H484" i="2"/>
  <c r="I484" i="2" s="1"/>
  <c r="I485" i="2"/>
  <c r="F215" i="2"/>
  <c r="F200" i="2"/>
  <c r="F199" i="2" s="1"/>
  <c r="E62" i="2"/>
  <c r="J68" i="2"/>
  <c r="K68" i="2"/>
  <c r="I46" i="2"/>
  <c r="F52" i="2"/>
  <c r="I368" i="2"/>
  <c r="E11" i="2"/>
  <c r="E25" i="2"/>
  <c r="D38" i="2"/>
  <c r="K674" i="1"/>
  <c r="G673" i="1"/>
  <c r="J674" i="1"/>
  <c r="I674" i="1"/>
  <c r="D640" i="1"/>
  <c r="D644" i="1"/>
  <c r="I644" i="1" s="1"/>
  <c r="I647" i="1"/>
  <c r="E759" i="1"/>
  <c r="E757" i="1"/>
  <c r="J758" i="1"/>
  <c r="H644" i="1"/>
  <c r="F775" i="1"/>
  <c r="F771" i="1"/>
  <c r="F760" i="1"/>
  <c r="F654" i="1"/>
  <c r="I771" i="1"/>
  <c r="J771" i="1"/>
  <c r="K771" i="1"/>
  <c r="H357" i="1"/>
  <c r="H353" i="1"/>
  <c r="G74" i="1"/>
  <c r="K354" i="1"/>
  <c r="K644" i="1"/>
  <c r="D761" i="1"/>
  <c r="I761" i="1" s="1"/>
  <c r="D757" i="1"/>
  <c r="J760" i="1"/>
  <c r="D357" i="1"/>
  <c r="I357" i="1" s="1"/>
  <c r="D353" i="1"/>
  <c r="J359" i="1"/>
  <c r="I359" i="1"/>
  <c r="K359" i="1"/>
  <c r="G352" i="1"/>
  <c r="D63" i="1"/>
  <c r="D21" i="1"/>
  <c r="I360" i="1"/>
  <c r="F639" i="1"/>
  <c r="F43" i="1"/>
  <c r="F14" i="1" s="1"/>
  <c r="I642" i="1"/>
  <c r="D53" i="1"/>
  <c r="K774" i="1"/>
  <c r="H761" i="1"/>
  <c r="H757" i="1"/>
  <c r="E644" i="1"/>
  <c r="J644" i="1" s="1"/>
  <c r="E638" i="1"/>
  <c r="E21" i="1"/>
  <c r="J785" i="1"/>
  <c r="I785" i="1"/>
  <c r="K785" i="1"/>
  <c r="J761" i="1"/>
  <c r="J360" i="1"/>
  <c r="E357" i="1"/>
  <c r="J357" i="1" s="1"/>
  <c r="E353" i="1"/>
  <c r="I654" i="1" l="1"/>
  <c r="G640" i="1"/>
  <c r="J640" i="1" s="1"/>
  <c r="G44" i="1"/>
  <c r="G15" i="1" s="1"/>
  <c r="G655" i="1"/>
  <c r="J654" i="1"/>
  <c r="K28" i="1"/>
  <c r="J28" i="1"/>
  <c r="G27" i="1"/>
  <c r="I28" i="1"/>
  <c r="F62" i="1"/>
  <c r="K65" i="1"/>
  <c r="J757" i="1"/>
  <c r="K77" i="1"/>
  <c r="I77" i="1"/>
  <c r="J77" i="1"/>
  <c r="E362" i="2"/>
  <c r="K23" i="1"/>
  <c r="I406" i="1"/>
  <c r="K406" i="1"/>
  <c r="J406" i="1"/>
  <c r="G378" i="2"/>
  <c r="G363" i="2"/>
  <c r="I760" i="1"/>
  <c r="F15" i="2"/>
  <c r="F12" i="2"/>
  <c r="D35" i="2"/>
  <c r="G759" i="1"/>
  <c r="I758" i="1"/>
  <c r="G757" i="1"/>
  <c r="I757" i="1" s="1"/>
  <c r="K758" i="1"/>
  <c r="I114" i="2"/>
  <c r="H113" i="2"/>
  <c r="I113" i="2" s="1"/>
  <c r="G11" i="2"/>
  <c r="G15" i="2"/>
  <c r="F113" i="2"/>
  <c r="K114" i="2"/>
  <c r="F378" i="2"/>
  <c r="F363" i="2"/>
  <c r="F362" i="2" s="1"/>
  <c r="G70" i="1"/>
  <c r="K70" i="1" s="1"/>
  <c r="G63" i="1"/>
  <c r="G21" i="1"/>
  <c r="I71" i="1"/>
  <c r="J71" i="1"/>
  <c r="K71" i="1"/>
  <c r="I21" i="2"/>
  <c r="D20" i="2"/>
  <c r="D10" i="2"/>
  <c r="E639" i="1"/>
  <c r="E43" i="1"/>
  <c r="E14" i="1" s="1"/>
  <c r="G653" i="1"/>
  <c r="K652" i="1"/>
  <c r="G638" i="1"/>
  <c r="G42" i="1"/>
  <c r="G651" i="1"/>
  <c r="I652" i="1"/>
  <c r="J652" i="1"/>
  <c r="E10" i="2"/>
  <c r="J16" i="2"/>
  <c r="J368" i="2"/>
  <c r="K368" i="2"/>
  <c r="K21" i="2"/>
  <c r="J21" i="2"/>
  <c r="G20" i="2"/>
  <c r="G10" i="2"/>
  <c r="H362" i="2"/>
  <c r="I362" i="2" s="1"/>
  <c r="E15" i="2"/>
  <c r="I373" i="2"/>
  <c r="I35" i="1"/>
  <c r="G34" i="1"/>
  <c r="J35" i="1"/>
  <c r="K35" i="1"/>
  <c r="F26" i="2"/>
  <c r="F51" i="2"/>
  <c r="F36" i="2"/>
  <c r="K199" i="2"/>
  <c r="J199" i="2"/>
  <c r="I63" i="2"/>
  <c r="H62" i="2"/>
  <c r="I62" i="2" s="1"/>
  <c r="K200" i="2"/>
  <c r="K62" i="2"/>
  <c r="J62" i="2"/>
  <c r="D12" i="2"/>
  <c r="D9" i="2" s="1"/>
  <c r="D25" i="2"/>
  <c r="H36" i="2"/>
  <c r="H51" i="2"/>
  <c r="H26" i="2"/>
  <c r="K113" i="2"/>
  <c r="J113" i="2"/>
  <c r="I39" i="2"/>
  <c r="G35" i="2"/>
  <c r="E30" i="2"/>
  <c r="E13" i="2"/>
  <c r="J352" i="1"/>
  <c r="I352" i="1"/>
  <c r="K352" i="1"/>
  <c r="G72" i="1"/>
  <c r="D73" i="1"/>
  <c r="D354" i="1"/>
  <c r="D350" i="1"/>
  <c r="I350" i="1" s="1"/>
  <c r="I353" i="1"/>
  <c r="G66" i="1"/>
  <c r="G24" i="1"/>
  <c r="F655" i="1"/>
  <c r="F640" i="1"/>
  <c r="F44" i="1"/>
  <c r="K654" i="1"/>
  <c r="F651" i="1"/>
  <c r="K651" i="1" s="1"/>
  <c r="D13" i="1"/>
  <c r="F761" i="1"/>
  <c r="K761" i="1" s="1"/>
  <c r="K760" i="1"/>
  <c r="F757" i="1"/>
  <c r="K757" i="1" s="1"/>
  <c r="J353" i="1"/>
  <c r="E354" i="1"/>
  <c r="E350" i="1"/>
  <c r="J350" i="1" s="1"/>
  <c r="E73" i="1"/>
  <c r="E13" i="1"/>
  <c r="I63" i="1"/>
  <c r="D637" i="1"/>
  <c r="I640" i="1"/>
  <c r="K673" i="1"/>
  <c r="I673" i="1"/>
  <c r="J673" i="1"/>
  <c r="E637" i="1"/>
  <c r="J638" i="1"/>
  <c r="D48" i="1"/>
  <c r="I48" i="1" s="1"/>
  <c r="D17" i="1"/>
  <c r="J21" i="1"/>
  <c r="H73" i="1"/>
  <c r="H354" i="1"/>
  <c r="H74" i="1" s="1"/>
  <c r="H350" i="1"/>
  <c r="J15" i="2" l="1"/>
  <c r="K15" i="2"/>
  <c r="G641" i="1"/>
  <c r="J655" i="1"/>
  <c r="G45" i="1"/>
  <c r="I655" i="1"/>
  <c r="J10" i="2"/>
  <c r="I10" i="2"/>
  <c r="G9" i="2"/>
  <c r="I9" i="2" s="1"/>
  <c r="I638" i="1"/>
  <c r="I637" i="1" s="1"/>
  <c r="K638" i="1"/>
  <c r="G637" i="1"/>
  <c r="J637" i="1" s="1"/>
  <c r="G13" i="1"/>
  <c r="I21" i="1"/>
  <c r="K21" i="1"/>
  <c r="G20" i="1"/>
  <c r="K20" i="1" s="1"/>
  <c r="E9" i="2"/>
  <c r="J9" i="2" s="1"/>
  <c r="I20" i="2"/>
  <c r="K20" i="2"/>
  <c r="J20" i="2"/>
  <c r="G62" i="1"/>
  <c r="K62" i="1" s="1"/>
  <c r="J63" i="1"/>
  <c r="K63" i="1"/>
  <c r="G362" i="2"/>
  <c r="J363" i="2"/>
  <c r="K363" i="2"/>
  <c r="J34" i="1"/>
  <c r="K34" i="1"/>
  <c r="I34" i="1"/>
  <c r="K42" i="1"/>
  <c r="G41" i="1"/>
  <c r="J42" i="1"/>
  <c r="I42" i="1"/>
  <c r="K27" i="1"/>
  <c r="J27" i="1"/>
  <c r="I27" i="1"/>
  <c r="J651" i="1"/>
  <c r="I651" i="1"/>
  <c r="G639" i="1"/>
  <c r="G43" i="1"/>
  <c r="I36" i="2"/>
  <c r="H35" i="2"/>
  <c r="I35" i="2" s="1"/>
  <c r="F35" i="2"/>
  <c r="K36" i="2"/>
  <c r="H25" i="2"/>
  <c r="H10" i="2"/>
  <c r="H9" i="2" s="1"/>
  <c r="K35" i="2"/>
  <c r="J35" i="2"/>
  <c r="F10" i="2"/>
  <c r="F25" i="2"/>
  <c r="F637" i="1"/>
  <c r="K637" i="1" s="1"/>
  <c r="K640" i="1"/>
  <c r="G64" i="1"/>
  <c r="G22" i="1"/>
  <c r="E70" i="1"/>
  <c r="J70" i="1" s="1"/>
  <c r="E65" i="1"/>
  <c r="E23" i="1"/>
  <c r="F641" i="1"/>
  <c r="K641" i="1" s="1"/>
  <c r="F45" i="1"/>
  <c r="F16" i="1" s="1"/>
  <c r="K655" i="1"/>
  <c r="H65" i="1"/>
  <c r="H62" i="1" s="1"/>
  <c r="H23" i="1"/>
  <c r="H70" i="1"/>
  <c r="K24" i="1"/>
  <c r="G16" i="1"/>
  <c r="D74" i="1"/>
  <c r="I354" i="1"/>
  <c r="H66" i="1"/>
  <c r="H24" i="1"/>
  <c r="H16" i="1" s="1"/>
  <c r="E74" i="1"/>
  <c r="J354" i="1"/>
  <c r="F15" i="1"/>
  <c r="F41" i="1"/>
  <c r="K41" i="1" s="1"/>
  <c r="K66" i="1"/>
  <c r="D23" i="1"/>
  <c r="D65" i="1"/>
  <c r="D70" i="1"/>
  <c r="I70" i="1" s="1"/>
  <c r="G12" i="1" l="1"/>
  <c r="J13" i="1"/>
  <c r="K13" i="1"/>
  <c r="I13" i="1"/>
  <c r="J641" i="1"/>
  <c r="I641" i="1"/>
  <c r="I639" i="1"/>
  <c r="J639" i="1"/>
  <c r="K639" i="1"/>
  <c r="I41" i="1"/>
  <c r="J41" i="1"/>
  <c r="K362" i="2"/>
  <c r="J362" i="2"/>
  <c r="F9" i="2"/>
  <c r="K9" i="2" s="1"/>
  <c r="K10" i="2"/>
  <c r="J23" i="1"/>
  <c r="E15" i="1"/>
  <c r="E20" i="1"/>
  <c r="J20" i="1" s="1"/>
  <c r="I64" i="1"/>
  <c r="K64" i="1"/>
  <c r="J64" i="1"/>
  <c r="I65" i="1"/>
  <c r="D62" i="1"/>
  <c r="I62" i="1" s="1"/>
  <c r="E66" i="1"/>
  <c r="J66" i="1" s="1"/>
  <c r="E24" i="1"/>
  <c r="E62" i="1"/>
  <c r="J62" i="1" s="1"/>
  <c r="J65" i="1"/>
  <c r="D66" i="1"/>
  <c r="I66" i="1" s="1"/>
  <c r="D24" i="1"/>
  <c r="I23" i="1"/>
  <c r="D15" i="1"/>
  <c r="D20" i="1"/>
  <c r="I20" i="1" s="1"/>
  <c r="F12" i="1"/>
  <c r="K15" i="1"/>
  <c r="K16" i="1"/>
  <c r="H15" i="1"/>
  <c r="H12" i="1" s="1"/>
  <c r="H20" i="1"/>
  <c r="J22" i="1"/>
  <c r="G14" i="1"/>
  <c r="K22" i="1"/>
  <c r="I15" i="1" l="1"/>
  <c r="D12" i="1"/>
  <c r="I12" i="1" s="1"/>
  <c r="D16" i="1"/>
  <c r="I16" i="1" s="1"/>
  <c r="I24" i="1"/>
  <c r="E16" i="1"/>
  <c r="J16" i="1" s="1"/>
  <c r="J24" i="1"/>
  <c r="J15" i="1"/>
  <c r="E12" i="1"/>
  <c r="K14" i="1"/>
  <c r="J14" i="1"/>
  <c r="I14" i="1"/>
  <c r="J12" i="1" l="1"/>
  <c r="K12" i="1"/>
</calcChain>
</file>

<file path=xl/sharedStrings.xml><?xml version="1.0" encoding="utf-8"?>
<sst xmlns="http://schemas.openxmlformats.org/spreadsheetml/2006/main" count="1901" uniqueCount="326">
  <si>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2 (16)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</si>
  <si>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</si>
  <si>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за 4 квартал 2021г.</t>
  </si>
  <si>
    <t>(тыс.руб.)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</si>
  <si>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</si>
  <si>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</si>
  <si>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</si>
  <si>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</si>
  <si>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</si>
  <si>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</si>
  <si>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</si>
  <si>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</si>
  <si>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</si>
  <si>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</si>
  <si>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</si>
  <si>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</si>
  <si>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 xml:space="preserve">Государственная программа Саратовской области «Развитие физической культуры, спорта, туризма и молодежной политики» 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</si>
  <si>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области, комитет по туризму, комитет по реализации инвестиционных проектов в строительстве Саратовской области, орган местного самоуправления  </t>
  </si>
  <si>
    <t>Всего</t>
  </si>
  <si>
    <t>областной бюджет</t>
  </si>
  <si>
    <t>в том числе софинансируемые из федерального бюджета</t>
  </si>
  <si>
    <t>федеральный бюджет (прогнозно)</t>
  </si>
  <si>
    <t>в том числе на софинансирование расходных обязательств области</t>
  </si>
  <si>
    <t>местные бюджеты (прогнозно)</t>
  </si>
  <si>
    <t>государственные внебюджетные фонды и иные безвозмездные поступления целевой направленности (прогнозно)</t>
  </si>
  <si>
    <t>в том числе по исполнителям:</t>
  </si>
  <si>
    <t>министерство молодежной политики и спорта Саратовской  области</t>
  </si>
  <si>
    <t>комитет по туризму</t>
  </si>
  <si>
    <t>внебюджетные источники (прогнозно)</t>
  </si>
  <si>
    <t>министерство социального развития области, министерство труда и социальной защиты Саратовской области</t>
  </si>
  <si>
    <t xml:space="preserve"> </t>
  </si>
  <si>
    <t>комитет по реализации инвестиционных проектов в строительстве Саратовской области</t>
  </si>
  <si>
    <t>орган местного самоуправления</t>
  </si>
  <si>
    <t>организации области               (по согласованию)</t>
  </si>
  <si>
    <t>подпрограмма 1 «Физическая культура и спорт»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</si>
  <si>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Саратовской области </t>
  </si>
  <si>
    <t>министерство молодежной политики и спорта Саратовской   области</t>
  </si>
  <si>
    <t xml:space="preserve">        Всего </t>
  </si>
  <si>
    <t>министерство социального развития области , министерство труда и социальной защиты Саратовской области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</si>
  <si>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</si>
  <si>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</si>
  <si>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коллегий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</si>
  <si>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</si>
  <si>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</si>
  <si>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социальных кино-видео показов, социальной рекламы, банеры и стендов направленных на привлечение населения области к занятиям физической культурой и спортом»</t>
  </si>
  <si>
    <t>Контрольное событие 1.1.8 Обеспечение деятельности управление программ и проектов ГАУ "Управление спортивными мероприятиями"</t>
  </si>
  <si>
    <t>Контрольное событие 1.1.9 "Участие Саратовской области в выставке на Международном спортивном форуме "Россия - спортивная держава"</t>
  </si>
  <si>
    <t>основное мероприятие 1.2 «Организация и проведение физкультурных и спортивно-массовых мероприятий»</t>
  </si>
  <si>
    <t>министерство молодежной политики и спорта саратовской   области</t>
  </si>
  <si>
    <t>Контрольное событие 1.2.12 Выполнение 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</si>
  <si>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Саратовской области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</si>
  <si>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</si>
  <si>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</si>
  <si>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</si>
  <si>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 xml:space="preserve">Контрольное событие 1.3.3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</si>
  <si>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Контрольное событие 1.3.6 "Обеспечение деятельности антидопингово отдела Государственного бюджетного учреждения "Саратовской области центр спортивной подготовки"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</si>
  <si>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</si>
  <si>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</si>
  <si>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</si>
  <si>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Основное мероприятие 1.6 Подготовка спортивного резерва</t>
  </si>
  <si>
    <t>министерство молодежной политики и спорта Саратовской области  области</t>
  </si>
  <si>
    <t>Контрольное событие 1.6.5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</si>
  <si>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 Саратовской  области</t>
  </si>
  <si>
    <t>Контрольное событие 1.6.6 Социальная поддержка детей-сирот и детей, оставшихся без попечения родителей</t>
  </si>
  <si>
    <t>Контрольное событие 1.6.7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</si>
  <si>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Контрольное событие 1.6.10 "Организация и проведение реабилитационных мероприятий (медицинских, психологических, педагогических) для спортсменов сборных команд Саратовской области  на базе ГУПСО "Региональный  центр спортивной подготовки" (в том числе с проживанием и питанием) и ГБУ РЦ "Молодежь плюс"</t>
  </si>
  <si>
    <r>
      <t xml:space="preserve">основное мероприятие 1.7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</si>
  <si>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</si>
  <si>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</si>
  <si>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Выплата  специальных стипендий спортсменам - инвалидам за спортивные достижения"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</si>
  <si>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</si>
  <si>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</si>
  <si>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министерство молодежной политики и спорта и Саратовской  области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</si>
  <si>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</si>
  <si>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</si>
  <si>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</si>
  <si>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Региональный проект 1.1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резерва" (в целях выполнения задач федерального проекта "Спорт - норма жизни")</t>
  </si>
  <si>
    <t>1.1.1 "Приобретение спортивного оборудования и инвентаря для приведения организаций спортивной подготовки в нормативное состояние, в том числе:</t>
  </si>
  <si>
    <t>развитие материальной технической базы спортивных школ олимпийского резерва</t>
  </si>
  <si>
    <t>совершенствование спортивной подготовки по хоккею</t>
  </si>
  <si>
    <t>Региональный проект 1.1.2. Организация и проведение физкультурных и спортивно-массовых мероприятий (в рамках ФП "Спорт-норма жизнни)</t>
  </si>
  <si>
    <t>1.1.3 "Мероприятия информационно-коммуникационной кампании"</t>
  </si>
  <si>
    <t>Региональный проект 1.1.4 Проведение спортивных соревнований в системе подготовки спортивного резерва (в рамках ФП "Спорт-норма жизнни)</t>
  </si>
  <si>
    <t>1.1.5 "Государственная поддержка спортивных организаций, осуществляющих подготовку спортивного резерва для сборных команд Российской Федерации"</t>
  </si>
  <si>
    <t>подпрограмма 2 «Туризм»</t>
  </si>
  <si>
    <t>комитет по туризму области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</si>
  <si>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</si>
  <si>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"Подготовка, издание и распространение рекламных туристско-информационных материалов о туристском потенциале области"</t>
  </si>
  <si>
    <t>контрольное событие 2.2.2. "Проведение для представителей средств массовой информации и туроператоров рекламно-информационных туров, в том числе с посещением объектов сельского туризма области"</t>
  </si>
  <si>
    <t>контрольное событие 2.2.3. "Размещение информации о туристском потенциале области в специализированных изданиях, на радио, телевидении, в сети Интернет"</t>
  </si>
  <si>
    <t>контрольное событие 2.2.6. ""Создание, проведение и поддержка акций, форумов и прочих мероприятий, способствующих развитию приоритетных направлений туризма в Саратовской области, в том числе студенческих конкурсов, празднование Всемирного дня туризма".</t>
  </si>
  <si>
    <t>Контрольное событие 2.2.9 Оказание услуг для сотрудников субъектов малого и среднего предпринимательства в сфере туризма</t>
  </si>
  <si>
    <t>2.2.10 Субсидия автономной некоммерческой организации "Туристский информационный центр Саратовской области"</t>
  </si>
  <si>
    <t>контрольное событие 2.2.11 Регистрация создания автономной некоммерческой организации "Туристский информационный центр Саратовской области"</t>
  </si>
  <si>
    <t>контрольное событие 2.2.12 Имущественный взнос  автономной некоммерческой организации "Туристский информационный центр Саратовской области"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</si>
  <si>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</si>
  <si>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</si>
  <si>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</si>
  <si>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</si>
  <si>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Организация и проведение мероприятий, по поддержке Российских студенческих отрядов</t>
  </si>
  <si>
    <t>контрольное событие 3.1.4 Обеспечение участия организованных групп региона в работе всероссийских (международных ) детских  центров</t>
  </si>
  <si>
    <t>контрольное событие 3.1.5 "Проведение конкурса для работников образовательных организаций высшего образования Саратовской области за вклад в содействие образованию молодежи, воспитательной работе, научной и научно-технической деятельности"</t>
  </si>
  <si>
    <t>основное мероприятие 3.2 «Поддержка талантливой молодежи»</t>
  </si>
  <si>
    <t xml:space="preserve">контрольное событие 3.2.1 Организация конкурса и вручение областной ежегодной молодёжной премии 
имени П.А. Столыпина
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</si>
  <si>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</si>
  <si>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</si>
  <si>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</si>
  <si>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t>контрольное событие 3.4.1  Организация и проведение областного фестиваля «Студенческая весна», организация участия делегации Саратовской области во Всероссийском фестивале "Российская студенческая весна"</t>
  </si>
  <si>
    <t>контрольное событие 3.4.2 "Организация и проведение обласного конкурса красоты, грации и творчества "Мисс и Мистер Студенчества"</t>
  </si>
  <si>
    <t>Контрольное событие 3.4.5 "Проведение Школы студенческой весны для участников областного фестиваля "Студенческая весна"                "Организация и проведение фестиваля молодежных сообществ"</t>
  </si>
  <si>
    <t>основное мероприятие 3.5 "Организация работы с молодежью "</t>
  </si>
  <si>
    <t>основное мероприятие 3.6 "Проведение мероприятий по развитию добровольчества на территории региона</t>
  </si>
  <si>
    <t>Контрольное событие 3.6.2 "Проведение Совета по вопросам добровольчества (волонтерства) в Саратовской области"</t>
  </si>
  <si>
    <t>основное меропритие 3.7 Государственная поддержка победителей конкурсов молодежных проектов среди некоммерческих организаций</t>
  </si>
  <si>
    <t>Основное мероприятие 3.8 Укрепление материально-технической базы учреждений в сфере молодежной политики</t>
  </si>
  <si>
    <t>Региональный проект 3.2 "Социальная активность" (в целях выполнения задач федерального проекта "Социальная активность")</t>
  </si>
  <si>
    <t>3.2.3 "Создание условий для развития и поддержки добровольничества (волонтерства)</t>
  </si>
  <si>
    <t>3.2.4 "Создание условий для эффективной самореализации молодежи, в том числе развитие инфраструктуры"</t>
  </si>
  <si>
    <t>подпрограмма  4 «Развитие материально-технической базы спорта"»</t>
  </si>
  <si>
    <t>министерство молодежной политики и спорта  области, министерство строительства и жилищно-коммунального хозяйства Саратовской области, комитет по реализации инвестиционных проектов в строительстве Саратовской области, органы местного самоуправления области (по согласованию</t>
  </si>
  <si>
    <t>федеральный бюджет (прогнозно) в том числе:</t>
  </si>
  <si>
    <t>за счет остатка субсидии из федерального бюджета</t>
  </si>
  <si>
    <t>органы местного самоуправления</t>
  </si>
  <si>
    <t xml:space="preserve">Основное мероприятие 4.3 "Строительство физкультурно-оздоровительных комплексов", в том числе:
</t>
  </si>
  <si>
    <t>комитет по реализации инвестиционных проектов в строительстве Саратовской области, Министерство молодежной политики и спорта Саратовской области</t>
  </si>
  <si>
    <t>Министерство молодежной политики и спорта Саратовской области</t>
  </si>
  <si>
    <t xml:space="preserve">Спортивно-оздоровительный комплекс в г. Саратов </t>
  </si>
  <si>
    <t>Реализация мероприятий по строительству объектов физической культуры и спорта</t>
  </si>
  <si>
    <t>Реализация мероприятий по строительству крытых ледовых арен (ледовых дворцов)</t>
  </si>
  <si>
    <t>Основное мероприятие 4.7. "Укрепление материально технической базы государственных учреждений"</t>
  </si>
  <si>
    <t>Основное мероприятие 4.20 "Реализация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</si>
  <si>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министерство молодежной политики и спорта Саратовской области, органы местного самоуправления</t>
  </si>
  <si>
    <t>основное мероприятие 4.21 "Строительство бассейнов на территории области", в том числе:</t>
  </si>
  <si>
    <t>Плавательный бассей по адресу: Саратовская область, Турковский район, р.п. Турки, ул. Свердлова</t>
  </si>
  <si>
    <t xml:space="preserve">Основное мероприятие 4.22 "Предоставление материальной поддержки некоммерческим организациям" </t>
  </si>
  <si>
    <t xml:space="preserve">Основное мероприятие 4.23 "Реконструкция здания МОУ "СОШ им. С.М. Иванова р.п. Турки, ул.Свердлова, здание 5", Строительство плавательного бассейна с переходом и актового зала на 450 мест. Объект: актовый зал на 450 мест, гараж на 5 м/м, хозяйственный блок с овощехранилищем, блочная котельная , пожарные резервуары, септики" </t>
  </si>
  <si>
    <t>«Региональный проект 4.1. ««Создание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</t>
  </si>
  <si>
    <t>комитет по реализации инвестиционных проектов в строительстве Саратовской области  министерство молодежной политики и спорта Саратовской области, министерство сельского хозяйства,  органы местного самоуправления</t>
  </si>
  <si>
    <t xml:space="preserve"> органы местного самоуправления</t>
  </si>
  <si>
    <t xml:space="preserve"> 4.1.2 Оснащение объектов спортивной инфраструктуры спортивно-технологическим оборудованием:</t>
  </si>
  <si>
    <t xml:space="preserve"> Закупка спортивно-технологического оборудования для создания или модернизации физкультурно-оздоровительных комплексов открытого типа и/или физкультурно- оздоровительных комплексов для центров внешкольного спорта</t>
  </si>
  <si>
    <t xml:space="preserve"> Закупка спортивно-технологического оборудования для создания малых спортивных площадок </t>
  </si>
  <si>
    <t>министерство молодежной политики и спорта саратовской области</t>
  </si>
  <si>
    <t xml:space="preserve"> 4.1.4.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в том числе:</t>
  </si>
  <si>
    <t xml:space="preserve"> Реконструкция стадиона "Старт" в г.Маркс</t>
  </si>
  <si>
    <t xml:space="preserve"> Строительство футбольного поля с устройством универсальной спортивной площадки в г. Петровске Саратовской области</t>
  </si>
  <si>
    <t xml:space="preserve"> Реконструкция стадиона, расположенного по адресу: г. Ртищево, ул.Железнодорожная, 72 "Б"</t>
  </si>
  <si>
    <t xml:space="preserve"> Строительство бассейна по адресу: Саратовская область, Перелюбский район, с. Перелюб, ул. Чкаловская, 59 "А"
</t>
  </si>
  <si>
    <t>приложение 2 (16)</t>
  </si>
  <si>
    <t>СВЕДЕНИЯ</t>
  </si>
  <si>
    <t>о расходах на реализацию государственной программы Саратовской области "Патриотическое воспитание граждан в Саратовской области " за  4 КВАРТАЛ 2021г.</t>
  </si>
  <si>
    <t>Ответственный исполнитель, соисполнитель, участник государственной программы (соисполнитель подпрограммы) плательщик  (далее</t>
  </si>
  <si>
    <t>Источник финансового обеспечения, тыс.руб.</t>
  </si>
  <si>
    <t>Предусмотренно в государственной программе</t>
  </si>
  <si>
    <t>Утверждено в законе обобластном бюджете на соответствующий год</t>
  </si>
  <si>
    <t>Выделены лимиты бюджетных обязательств за счетобластного бюджета</t>
  </si>
  <si>
    <t>Кассовое исполнение</t>
  </si>
  <si>
    <t>Фактическое исполнение</t>
  </si>
  <si>
    <t>% исполнения</t>
  </si>
  <si>
    <t>гр.8 (фактическое испол.)/гр.4</t>
  </si>
  <si>
    <t>гр.7 (кассовое)/гр.5</t>
  </si>
  <si>
    <t>гр.7 (кассовое ииспол.)/гр.6</t>
  </si>
  <si>
    <t>Государственная программа Саратовской области «Патриотическое воспитание граждан в Саратовской области »</t>
  </si>
  <si>
    <t xml:space="preserve">министерство молодежной политики, спорта и туризма области, министерство труда и социальной защиты области, министерство социального развития области, министерство образования области, министерство культуры области, министерство внутренней политики и общественных отношений области </t>
  </si>
  <si>
    <t>всего</t>
  </si>
  <si>
    <t>федеральный бюджет</t>
  </si>
  <si>
    <t>министерство молодежной политики, спорта и туризма области</t>
  </si>
  <si>
    <t>министерство образования области</t>
  </si>
  <si>
    <t>министерство труда и социальной защиты области,
министерство социального развития области</t>
  </si>
  <si>
    <t>министерство внутренней политики  и общественных отношений области</t>
  </si>
  <si>
    <t>Подпрограмма 1 Гражданско-патриотическое воспитание граждан"</t>
  </si>
  <si>
    <t>министерство молодежной политики, спорта и туризма области,министерство образования области,министерство труда и социальной защиты области,министерство социального развития области, министерство внутренней политики области</t>
  </si>
  <si>
    <t>министерство молодежной политики, спорта и  туризма области</t>
  </si>
  <si>
    <t>министерство труда и социальной защиты области, министерство социального развития области</t>
  </si>
  <si>
    <t>Основное мероприятие 1.1 «Информационное и методическое обеспечение мероприятий, направленных на гражданско-патриотическое воспитание граждан. Методическое обеспечение деятельности общественных объединений патриотической направленности и патриотических клубов»</t>
  </si>
  <si>
    <t>федеральный бюджет      (прогнозно)</t>
  </si>
  <si>
    <t>министерство образования</t>
  </si>
  <si>
    <t>внебюджетные источники  (прогнозно)</t>
  </si>
  <si>
    <t>министерстов социального развития области</t>
  </si>
  <si>
    <t>министерство внутренней политики и общественных отношений области (плательщик- управление делами Правительства области)</t>
  </si>
  <si>
    <t>Контрольное событие 1.1.1 «Разработка, составление и тиражирование (или размещение на официальных сайтах учреждений)  методических материалов по патриотическому и военно-патриотическому воспитанию в образовательных организациях»</t>
  </si>
  <si>
    <t>Министерство образования области, ГБУ ДО "Региональный центр допризывной молодежи"</t>
  </si>
  <si>
    <t>Контрольное событие 1.1.2 «Разработка и издание на базе организаций социального обслуживания населения методических, информационных материалов и средств наглядной агитации по духовно-нравственному и гражданско-патриотическому воспитанию»</t>
  </si>
  <si>
    <t>министерство труда и социальной защиты области, Министерство социального развития области</t>
  </si>
  <si>
    <t>Контрольное событие 1.1.3  «Мониторинг деятельности Саратовской области по гражданско-патриотическому и духовно-нравственному воспитанию детей и молодежи, в том числе анализ эффективности реализации программы Саратовской области по патриотическому воспитанию граждан и оценка эффективности использования объектов, предназначенных для военно-патриотического воспитания и подготовки граждан к военной службе, включая образовательные организации, спортивные и спортивно-технические объекты»</t>
  </si>
  <si>
    <t>Министерство образования области, министерство культуры области, министерство молодежной политики, спорта и туризма област</t>
  </si>
  <si>
    <t>Конторольное событие 1.1.4 "Оформление в общеобразовательных организациях с казачьим компонентом музеев (комнат) казачьей славы"</t>
  </si>
  <si>
    <t>Контрольное событие 1.1.5 "Организация и проведение ежегодного смотра-конкурса "На лучшуб работу ветеранских организаций саратовской области"</t>
  </si>
  <si>
    <t>Контрольное событие 1.1.6 "Проведение мониторинга по оценке патриотических ценностей граждан и эффективности дечтельности организаций социального обслуживания населения в сфере формирования патритизма и гражданственности"</t>
  </si>
  <si>
    <t>Основное мероприятие 1.2 «Организация гражданско-патриотического воспитания граждан»</t>
  </si>
  <si>
    <t>Министерство молодежной политики, спорта и туризма области,министерство образования области,министерство труда и социальной защиты области, министерство социального развития области,комитет общественных связей и национальной политики области</t>
  </si>
  <si>
    <t>федеральный бюджет(прогнозно)</t>
  </si>
  <si>
    <t>министерство социального развития области министерство труда и социальной защиты области</t>
  </si>
  <si>
    <t>Контрольное событие 1.2.1 "областная конференция "Патриотизм 21 века"</t>
  </si>
  <si>
    <r>
      <rPr>
        <sz val="12"/>
        <color indexed="8"/>
        <rFont val="Times New Roman"/>
        <family val="1"/>
        <charset val="204"/>
      </rPr>
      <t xml:space="preserve">министерство образования области </t>
    </r>
  </si>
  <si>
    <t>Контрольное событие 1.2.2 "Обеспечение участия областного поискового объединения во всероссийских и международных "Вахтах памяти", слетах, поисковых работах на местах боевых действий Великой Отечественной войны 1941-1945 годов, а также проведение региональных мероприятий с участием поисковых отрядов"</t>
  </si>
  <si>
    <t xml:space="preserve"> министерство молодежной политики, спорта и туризма области</t>
  </si>
  <si>
    <t>Контрольное событие 1.2.3  "Организация и проведение "Уроков мужества" в образовательных учреждениях области с участием ветеранов Армии и флота"</t>
  </si>
  <si>
    <t>министерство молодежной политики, спорта и туризма области, министерство образования области, министерство культуры области, министерство социального развития области</t>
  </si>
  <si>
    <t>Конторольное событие 1.2.4 "Организация и проведение встреч морлодежи с участниками Великой отечественной войны и тружениками тыла, Героями советского союза, Героями России, героями социалистического труда и героями труда"</t>
  </si>
  <si>
    <t>Конторольное событие 1.2.5 "Организация и проведение ежегодных экскурсий для обучающихся образовательных организаций области, в том числе для учащихся классов казачьей направленности"</t>
  </si>
  <si>
    <t>Министерство культуры области, министерство образования области</t>
  </si>
  <si>
    <t>Контрольное событие 1.2.6 "Проведение на базе организаций социального обслуживания населения встречс участниками и тружениками Великой Отечественной войны 1941-1945 годов , локальных войн и конфликтов"</t>
  </si>
  <si>
    <t>Контрольное событие 1.2.7 "Организация экскурсий для несовершеннолетних, получателей социальных услуг, по музеям и историческим местам саратовской области , а также проведение семейных турсстских слетов , историко-краеведческих походов выходногодня и туристских маршрутов для детей и старшего поколения"</t>
  </si>
  <si>
    <t>Контрольное событие 1.2.8 "Организация и обеспечение деятельности волонтрских отрядов из числа получателей социальных услуг, несовершеннолетних, состоящих на социальном обслуживании, по оказанию социально-бытовой помощи инвалидам, учатникам и ветераним Великой Отечественной войны 1941-1945 годов, вдовам погибших и умерших участниковВеликой Оте\чественной войны 1941-1945 годов, локальных войн и конфликтов, пенсионерам"</t>
  </si>
  <si>
    <t>Контрольное событие 1.2.9 "Обеспечение участия в межрегиональных и всероссийских семинарах, совещаниях, форумах по патриотическому и военно-патриотическому воспитанию"</t>
  </si>
  <si>
    <t>министерство образования области, "Региональный центр допризывной молодежи"</t>
  </si>
  <si>
    <t>Контрольное событие 1.2.10 Гражданско-патриотический форум "Современная молодежь: интернациональные основы патриотическогомировозрения"</t>
  </si>
  <si>
    <t>министерство внутренней политики и общественных отношений области управление делами Правительства области)</t>
  </si>
  <si>
    <t>Контрольное событие 1.2.11 "Проведение международного Слета панфиловских школ СНГ "Юные сердца"</t>
  </si>
  <si>
    <t>Контрольное событие 1.2.12 "Организация участия социально некоммерческих организаций *по согласованию) в "Вахте памяти"</t>
  </si>
  <si>
    <t>Основное мероприятие 1.3."Организация областных (региональных конкурсов , фестивалей и акций в сфере гражданско-патриотического воспитания граждан"</t>
  </si>
  <si>
    <t xml:space="preserve">Министерство молодежной политики, спорта и туризма области,министерство образования области,министерство внутренней политики и общественных отношений области </t>
  </si>
  <si>
    <t xml:space="preserve">местные бюджеты (прогнозно) </t>
  </si>
  <si>
    <t>минисерство молодежной политики, спорта и туризма области</t>
  </si>
  <si>
    <t>Контрольное событие 1.3.1 "Организация и проведение регионального этапа Всероссийского конкурса на лучшее знание государственной Российской Федерации среди  обучающихся общеобразовательных организаций"</t>
  </si>
  <si>
    <t xml:space="preserve">Контрольное событие 1.3.2 "Организация и проведение областного кинофестиваля "И помнит Мир спасенный" </t>
  </si>
  <si>
    <t>министерство культуры области</t>
  </si>
  <si>
    <t xml:space="preserve">Контрольное событие 1.3.3 "Организация и проведение межрегионального фестиваля патриотического современного искусства" </t>
  </si>
  <si>
    <t>Контрольное событие 1.3.4 "Проведение ежегодных областных патриотических акций: по благоустройству воинских захоронений и мемориалов "Никто не забыт, ничто не забыто" и "Георгиевская ленточка"</t>
  </si>
  <si>
    <t>Контрольное событие 1.3.5 "Участие в областном этапе и фестивале Всероссийского конкурса патриотической песни "Я люблю тебя, Россия"</t>
  </si>
  <si>
    <t xml:space="preserve">Контрольное событие 1.3.6 "Организация и проведение областного конкурса "ОТЕЧЕСТВО. Саратовский край в истории России" в рамках программы туристско-краеведческого движения учащихся Российской Федерации "Отечество" </t>
  </si>
  <si>
    <t>Контрольное событие 1.3.7 "Фестиваль мультемидийных студенческих презентаций, посвященных укреплению межнационального единства народов Российской Федерации"</t>
  </si>
  <si>
    <t>Контрольное событие 1.3.8 "Всероссийская акция "Свеча памяти"</t>
  </si>
  <si>
    <t>Контрольное событие 1.3.9  "Проведение в организациях социального обслуживания населения областных акций: "Россия - Родина моя!", посвященной Дню России независимости России (концертные программы, торжественные линейки, вручение паспортов); Ввазта Памяти" приуроченной к Дням воинской славы, встречи с ветеранами, концертные программы, "Уроки мужества") "Голубь мира", посвященной 75-годовщине Великой Победы (изготовление, раздача, запуск на воздушных шарах оригами "Голубь Мира")</t>
  </si>
  <si>
    <t>Контрольное событие 1.3.10 "Проведение областных конкурсов детского творчества "Как живешь ты, Мир спасенный?" (сочинений, плакатов, рисунков, фотографий, видеофильмов)</t>
  </si>
  <si>
    <t>Контрольное событие 1.3.11 "Провдение в организациях социального обслуживания населения фестиваля самодеятельности творческих коллективов "Пою тебе моя Россия…"</t>
  </si>
  <si>
    <t>Контрольное событие 1.3.12 "Организация и проведение регионального этапа Всероссийского конкурса среди педагогов образовательных учреждений молодежных, детских и ветеранских общественных организаций в области патриотического воспитания "Растим патритов России"</t>
  </si>
  <si>
    <t>министерсто образования области</t>
  </si>
  <si>
    <t>Основное мероприятие 1.4. "Организация мероприятий, посвященных памятным датам российской истории и направленных на повышение уважения граждан к символам России и выдающимся россиянам</t>
  </si>
  <si>
    <t>министерство внутренней политики и общественных отношений области ,управление делами Правительства области)</t>
  </si>
  <si>
    <t>Контрольное событие 1.4.1 "Проведение мероприятий, посвященных 100-летию со дня рождения трижды Героя труда, Героя России генерала-лейтенанта М.Т Калашникова (10.11.1919г.р.)</t>
  </si>
  <si>
    <t>министерстов образования области</t>
  </si>
  <si>
    <t>Контрольное событие 1.4.2 "Оформление в организациях социального обслуживания населения стендов и уголков с государственной символикой России, Саратовской области"</t>
  </si>
  <si>
    <t xml:space="preserve">Контрольное событие 1.4.3 "Реализация комплексной программы "Растим патриотов Отчизны своей" </t>
  </si>
  <si>
    <t>Контрольное событие 1.4.4 "Проведение торжественных мероприятий, посвященных памятным датам России (профессиональным дням военнослужащим видов Вооруженных сил, родов вйск и сотрудников силовых структур и правоохранительных органов " и др.), а также дням воинской славы России"</t>
  </si>
  <si>
    <t>министерство внутренней политики и общественных отношений области  (плательщик- управление делами Правительства области)</t>
  </si>
  <si>
    <t>Основное мероприятие 1.5. "Подготовка и получение дополнительного пофессионального образования работниками сферы патриотического воспитания граждан"</t>
  </si>
  <si>
    <t>Министерство культуры области,министерство молодежной политики, спорта и туризма области,министерство образования области</t>
  </si>
  <si>
    <t>Контрольное событие 1.5.1 "Тренинг для руководителей творческих проектов государственных и некоммерческих организаций по популяризации патриотических  инициатив в области культуры и искусства"</t>
  </si>
  <si>
    <t>Контрольное событие 1.5.2 Проведение областного конкурса программ и проектов специалистов организаций социального обслуживания населения по вопросам организации патриотического воспитания граждан"</t>
  </si>
  <si>
    <t>Контрольное событие 1.5.3 "Проведение семинаров и совещаний со специалистами по молодежной политики администраций муниципальных районов области, руководителями общественных объединений патриотической направленности, в том числе ветеранских организаций, по вопросам патриотического воспитания граждан"</t>
  </si>
  <si>
    <t>Подпрограмма 2                           "Военно-патриотическое воспитание граждан"</t>
  </si>
  <si>
    <t>министерство молодежной политики, спорта и туризма области, министерство образования области министерство труда и социальной защиты области,  министерство социального развития области</t>
  </si>
  <si>
    <t>министерство молодежной политики, спорта им туризма</t>
  </si>
  <si>
    <t>Основное мероприятие 2.1 "Военно-патриотическая ориентация и подготовка граждан к военной службе"</t>
  </si>
  <si>
    <t>министерство труда и социальной защиты области, Министерство социального развития области, комитет социального обслуживания населения</t>
  </si>
  <si>
    <t>министерство молодежной прлитики, спорта и туризма области</t>
  </si>
  <si>
    <t>местные бюджеты</t>
  </si>
  <si>
    <t>Контрольное событие 2.1.1 "Военизированная эстафета "Армейский марафон" среди обучающихся допризывного возраста"</t>
  </si>
  <si>
    <t>Контрольное событие 2.1.2 "Организация и проведение областной военно-патриотической игры "Зарница", а также участие в окружных и всероссийских этапах игры "Зарница"</t>
  </si>
  <si>
    <t>Контрольное событие 2.1.4 "Организация и проведение месячника оборонно-массовой работы"</t>
  </si>
  <si>
    <t>Контрольное событие 2.1.5 "Организация и проведение торжественной отправки призывников Саратовской области к месту прохождения срочной службы в рядах Российской Федерации"</t>
  </si>
  <si>
    <t>Контрольное событие 2.1.6 "Организация и проведение военно-исторических маршрутов для обучающихся организаций области по местам боевой славы защитников Отечества"</t>
  </si>
  <si>
    <t>Контрольное событие  2.1.7 "Организация участия команд (военно- патриотических клубов, объединений и образовательных организаций области) Саратовской области в военно-спортивных мероприятиях Всероссийского и межрегионального уровня"</t>
  </si>
  <si>
    <t>Контрольное событие 2.1.8 "Организация и проведение учебных военно-полевых сборов допризывной молодежи"</t>
  </si>
  <si>
    <t>Контрольное событие 2.1.9 "Создание и обеспечение деятельности в организациях социального обслуживания семьи и детей военно-патриотических и историко-краеведческих клубов"</t>
  </si>
  <si>
    <t>Контрольное событие 2.1.10 "Проведение в организациях социального обслуживания семьи и детей военно-патриотической игры "Зарница"</t>
  </si>
  <si>
    <t>Контрольное событие 2.1.11 "Организация и проведение региональной топографической игры среди обучающихся в професиональных образовательных организаций "По тылам фронтов….."</t>
  </si>
  <si>
    <t>Контрольное событие 2.1.12 "Приобретение учебно-практического оборудования для военно-патритических клубов и объединений образовательных организаций области"</t>
  </si>
  <si>
    <t>Контрольное событие 2.1.13 "Подготовка и проведение ежегодной спартакиады учащихся классов казачьей направленности"</t>
  </si>
  <si>
    <t>Контрольное событие 2.1.14 "Проведение Всероссийской военно-спортивной игры "Казачий сполох"</t>
  </si>
  <si>
    <t>Основное мероприятие 2.2 "Организация областных (региональных) конкурсов, фестивалей и акций в сфере военн-патриотического воспитания граждан"</t>
  </si>
  <si>
    <t xml:space="preserve">министерство труда и социальной защиты области, Министерство социального развития области, министерство внутренней политики и общественных отношений области </t>
  </si>
  <si>
    <t>Контрольное событие 2.2.1 "Организация и проведение регионального этапа Всероссийского конкурса военного плаката "Родная Армия"</t>
  </si>
  <si>
    <t>Контрольное событие 2.2.2 "Межрайонные конкурсы среди муниципальных образований Саратовской области  на лучшую подготовку граждан Российской Федерации к военной службе, организацию и проведение призыва на военную службу</t>
  </si>
  <si>
    <t>Основное мероприятие 2.3 "Подготовка и получение дополнительного профессионального образования работниками сферы военно-патриотического воспитания граждан"</t>
  </si>
  <si>
    <t>Министерство социального развития области, комитет социального обслуживания населения</t>
  </si>
  <si>
    <t>Контрорльное событие 2.3.1 "Организация учебных курсов для специалистов по патриотическому и военно-патриотическому воспитанию в образовательных организациях"</t>
  </si>
  <si>
    <t>форма 17</t>
  </si>
  <si>
    <t xml:space="preserve">           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 12 месяцев 2021 года (физическая культура/спорт)                                                                                                                    по министерству молодежной политики и спорта  области </t>
  </si>
  <si>
    <t>Наименование государтвенной услуги (работы), показателя объема государственной услуги (работы), основного мероприятия</t>
  </si>
  <si>
    <t>Объем оказания государственных услуг (единиц), результатов выполнения работ</t>
  </si>
  <si>
    <t>Причины отклонений</t>
  </si>
  <si>
    <t>Объем обеспечения государственных заданий (тыс. руб.)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</si>
  <si>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</si>
  <si>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</si>
  <si>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</si>
  <si>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>в том числе за счет целевых средств</t>
  </si>
  <si>
    <t>За счет средств областного бюджета</t>
  </si>
  <si>
    <t>Наименование госуслуги</t>
  </si>
  <si>
    <t>"Спортивная подготовка по олимпийским видам спорта</t>
  </si>
  <si>
    <t>Единица измерения объема государственной услуги (работы)</t>
  </si>
  <si>
    <t>человек</t>
  </si>
  <si>
    <t>Общий объем оказания государственной услуги (работы) по подпрограмме - всего</t>
  </si>
  <si>
    <t>в том числе:</t>
  </si>
  <si>
    <t>в рамках основного мероприятия 1.6 "Подготовка спортивного резерва"</t>
  </si>
  <si>
    <t>Наименование государственной услуги</t>
  </si>
  <si>
    <t xml:space="preserve">"Спортивная подготовка по неолимпийским видам спорта" </t>
  </si>
  <si>
    <t>Единица измерения объема государственной услуги-человек</t>
  </si>
  <si>
    <t>"Спортивная подготовка по спорту лиц с поражением ОДА"</t>
  </si>
  <si>
    <t>"Спортивная подготовка по спорту лиц с интеллектуальными нарушениями"</t>
  </si>
  <si>
    <t>"Спортивная подготовка по спорту глухих"</t>
  </si>
  <si>
    <t>"Спортивная подготовка по спорту слепых"</t>
  </si>
  <si>
    <t>"Реализация основных профессиолнальных образовательных программ среднего профессионального образования - программ подггтовки специалистов среднего звена на базе основного общего образования по укрепленной группе направлений подготовки и специальностей (профессий) 49.00.00 ФИЗИЧЕСКАЯ КУЛЬТУРА И СПОРТ" углубленной подготовки в училищах олимпийского резерва"</t>
  </si>
  <si>
    <t xml:space="preserve">Единица измерения объема государственной услуги </t>
  </si>
  <si>
    <t>26</t>
  </si>
  <si>
    <t>"Реализация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укрепленной группе направлений подготовки и специальностей (профессий) "49.00.00. ФИЗИЧЕСКАЯ КУЛЬТУРА И СПОРТ" углубленной подггтовки в училищах олимпийского резерва"</t>
  </si>
  <si>
    <t>Наименование государственной работы</t>
  </si>
  <si>
    <t>Организация и проведение официальных физкультурных (физкультурно-оздоровительных) мероприятий</t>
  </si>
  <si>
    <t>Единица измерения объема государственной работы</t>
  </si>
  <si>
    <t>-</t>
  </si>
  <si>
    <t>"Организация мероприятий по подготовке спортивных сборных команд"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</si>
  <si>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</si>
  <si>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Единица измерения объема государственной работы-штук</t>
  </si>
  <si>
    <t>"Организация и проведение спортивно-оздоровительной работы по развитию физической культуры и спорта среди различных групп населения"</t>
  </si>
  <si>
    <t>Единица измерения объема государственной работы-человек</t>
  </si>
  <si>
    <t>"Организация и обеспечение подготовки спортивного резерва"</t>
  </si>
  <si>
    <t xml:space="preserve">                      </t>
  </si>
  <si>
    <t>в рамках основного мероприятия 1.3"Олимпийская, паралимпийская и сурдлимпийская подготовка"</t>
  </si>
  <si>
    <t>"Обеспечение предоставления объектов спорта для занятий отдельной категорий граждан"</t>
  </si>
  <si>
    <t>Общий объем оказания государственной работы</t>
  </si>
  <si>
    <t>Итого по услугам (работам):</t>
  </si>
  <si>
    <t xml:space="preserve"> затраты на уплату налогов, в качестве объекта налогооблажения по которым признается имущество учреждения</t>
  </si>
  <si>
    <t>Всего по подпрограмме:</t>
  </si>
  <si>
    <t>Форма 17</t>
  </si>
  <si>
    <t xml:space="preserve">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12 месяцев 2021 года (молодежная политика) </t>
  </si>
  <si>
    <t>Причина отклонений</t>
  </si>
  <si>
    <t>в том числе за счет целевыз средств</t>
  </si>
  <si>
    <t xml:space="preserve">Наименование государственной работы - "Организация мероприятий социальной направленности в сфере молодежной политики"
</t>
  </si>
  <si>
    <t>Единица измерения объема государственной работы-единица</t>
  </si>
  <si>
    <t>в рамках основного мероприятия 3.5 "Оказание государственных услуг (выполнение работ) областным государственным учреждением по работе с молодежью области"</t>
  </si>
  <si>
    <t>Всего по подпрограмме, в том числе:</t>
  </si>
  <si>
    <t xml:space="preserve"> затраты на уплату налогов, в качестве объекта нологообложения по которым признается имущество учреждения                                             </t>
  </si>
  <si>
    <t>затраты на содержание имущества учреждения, не используемого для оказания государственных услуг (выполнения работ) и для общехозяйственных нужд (далее - не используемое для выполнения государственного задания имущество</t>
  </si>
  <si>
    <t>Контрольное событие 2.1.3 "Организация и проведение соревнований по военной подготовке в рамках областной Спартакиады молодежи России допризывного возраста"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</si>
</sst>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1">
    <xf numFmtId="0" fontId="0" fillId="0" borderId="0" xfId="0"/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/>
    <xf numFmtId="0" fontId="0" fillId="0" borderId="0" xfId="0" applyFont="1" applyFill="1" applyBorder="1" applyAlignment="1"/>
    <xf numFmtId="0" fontId="4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vertical="top"/>
    </xf>
    <xf numFmtId="0" fontId="3" fillId="0" borderId="2" xfId="0" applyFont="1" applyBorder="1"/>
    <xf numFmtId="0" fontId="4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/>
    </xf>
    <xf numFmtId="0" fontId="6" fillId="0" borderId="5" xfId="0" applyFont="1" applyBorder="1"/>
    <xf numFmtId="164" fontId="4" fillId="0" borderId="5" xfId="0" applyNumberFormat="1" applyFont="1" applyFill="1" applyBorder="1" applyAlignment="1">
      <alignment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164" fontId="3" fillId="0" borderId="5" xfId="0" applyNumberFormat="1" applyFont="1" applyFill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/>
    <xf numFmtId="164" fontId="3" fillId="0" borderId="0" xfId="0" applyNumberFormat="1" applyFont="1"/>
    <xf numFmtId="164" fontId="4" fillId="0" borderId="5" xfId="0" applyNumberFormat="1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164" fontId="4" fillId="0" borderId="5" xfId="0" applyNumberFormat="1" applyFont="1" applyFill="1" applyBorder="1" applyAlignment="1">
      <alignment horizontal="left" wrapText="1"/>
    </xf>
    <xf numFmtId="0" fontId="3" fillId="0" borderId="0" xfId="0" applyFont="1" applyAlignment="1"/>
    <xf numFmtId="0" fontId="3" fillId="0" borderId="0" xfId="0" applyFont="1" applyFill="1"/>
    <xf numFmtId="164" fontId="2" fillId="0" borderId="9" xfId="0" applyNumberFormat="1" applyFont="1" applyFill="1" applyBorder="1" applyAlignment="1">
      <alignment vertical="top" wrapText="1"/>
    </xf>
    <xf numFmtId="0" fontId="8" fillId="0" borderId="6" xfId="0" applyFont="1" applyFill="1" applyBorder="1" applyAlignment="1">
      <alignment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164" fontId="8" fillId="0" borderId="5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9" fillId="0" borderId="0" xfId="0" applyFont="1"/>
    <xf numFmtId="0" fontId="9" fillId="0" borderId="0" xfId="0" applyFont="1" applyAlignment="1"/>
    <xf numFmtId="0" fontId="9" fillId="0" borderId="0" xfId="0" applyFont="1" applyBorder="1" applyAlignment="1"/>
    <xf numFmtId="0" fontId="10" fillId="0" borderId="0" xfId="0" applyFont="1" applyAlignment="1">
      <alignment horizontal="center"/>
    </xf>
    <xf numFmtId="0" fontId="9" fillId="0" borderId="2" xfId="0" applyFont="1" applyBorder="1" applyAlignment="1"/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  <xf numFmtId="2" fontId="10" fillId="0" borderId="5" xfId="0" applyNumberFormat="1" applyFont="1" applyBorder="1" applyAlignment="1">
      <alignment horizontal="center" vertical="center" wrapText="1"/>
    </xf>
    <xf numFmtId="164" fontId="10" fillId="0" borderId="5" xfId="1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9" fillId="0" borderId="5" xfId="0" applyFont="1" applyBorder="1"/>
    <xf numFmtId="164" fontId="10" fillId="0" borderId="5" xfId="0" applyNumberFormat="1" applyFont="1" applyBorder="1"/>
    <xf numFmtId="164" fontId="9" fillId="0" borderId="5" xfId="0" applyNumberFormat="1" applyFont="1" applyBorder="1"/>
    <xf numFmtId="0" fontId="10" fillId="0" borderId="0" xfId="0" applyFont="1"/>
    <xf numFmtId="0" fontId="9" fillId="0" borderId="5" xfId="0" applyFont="1" applyBorder="1" applyAlignment="1">
      <alignment vertical="top" wrapText="1"/>
    </xf>
    <xf numFmtId="2" fontId="9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/>
    <xf numFmtId="1" fontId="0" fillId="0" borderId="5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5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13" fillId="0" borderId="5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5" xfId="0" applyBorder="1" applyAlignment="1">
      <alignment horizontal="left" vertical="center" wrapText="1"/>
    </xf>
    <xf numFmtId="0" fontId="0" fillId="0" borderId="0" xfId="0" applyFill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4" xfId="0" applyBorder="1"/>
    <xf numFmtId="2" fontId="0" fillId="0" borderId="4" xfId="0" applyNumberFormat="1" applyBorder="1"/>
    <xf numFmtId="0" fontId="0" fillId="0" borderId="5" xfId="0" applyBorder="1" applyAlignment="1">
      <alignment horizontal="right"/>
    </xf>
    <xf numFmtId="0" fontId="0" fillId="0" borderId="5" xfId="0" applyBorder="1"/>
    <xf numFmtId="2" fontId="0" fillId="0" borderId="5" xfId="0" applyNumberFormat="1" applyBorder="1"/>
    <xf numFmtId="0" fontId="13" fillId="0" borderId="5" xfId="0" applyFont="1" applyBorder="1" applyAlignment="1">
      <alignment horizontal="right"/>
    </xf>
    <xf numFmtId="0" fontId="13" fillId="0" borderId="5" xfId="0" applyFont="1" applyBorder="1"/>
    <xf numFmtId="2" fontId="13" fillId="0" borderId="5" xfId="0" applyNumberFormat="1" applyFont="1" applyBorder="1"/>
    <xf numFmtId="164" fontId="0" fillId="0" borderId="5" xfId="0" applyNumberFormat="1" applyBorder="1"/>
    <xf numFmtId="2" fontId="0" fillId="0" borderId="5" xfId="0" applyNumberFormat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9"/>
  <sheetViews>
    <sheetView topLeftCell="A73" zoomScale="80" zoomScaleNormal="80" workbookViewId="0">
      <selection activeCell="M57" sqref="M57"/>
    </sheetView>
  </sheetViews>
  <sheetFormatPr defaultColWidth="16.85546875" defaultRowHeight="15" x14ac:dyDescent="0.25"/>
  <cols>
    <col min="1" max="1" width="22.28515625" style="40" customWidth="1"/>
    <col min="2" max="2" width="16.85546875" style="41"/>
    <col min="3" max="8" width="16.85546875" style="42"/>
    <col min="9" max="10" width="16.85546875" style="40"/>
    <col min="11" max="16384" width="16.85546875" style="4"/>
  </cols>
  <sheetData>
    <row r="1" spans="1:12" s="2" customFormat="1" x14ac:dyDescent="0.25">
      <c r="A1" s="185"/>
      <c r="B1" s="185"/>
      <c r="C1" s="185"/>
      <c r="D1" s="185"/>
      <c r="E1" s="185"/>
      <c r="F1" s="185"/>
      <c r="G1" s="1"/>
      <c r="I1" s="3"/>
      <c r="J1" s="3"/>
    </row>
    <row r="2" spans="1:12" x14ac:dyDescent="0.25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2" x14ac:dyDescent="0.25">
      <c r="A3" s="187" t="s">
        <v>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2" x14ac:dyDescent="0.25">
      <c r="A4" s="187" t="s">
        <v>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2"/>
    </row>
    <row r="6" spans="1:12" x14ac:dyDescent="0.25">
      <c r="A6" s="6"/>
      <c r="B6" s="7"/>
      <c r="C6" s="8"/>
      <c r="D6" s="8"/>
      <c r="E6" s="8"/>
      <c r="F6" s="8"/>
      <c r="G6" s="8"/>
      <c r="H6" s="8"/>
      <c r="I6" s="9"/>
      <c r="J6" s="9"/>
      <c r="K6" s="10" t="s">
        <v>3</v>
      </c>
    </row>
    <row r="7" spans="1:12" x14ac:dyDescent="0.25">
      <c r="A7" s="182" t="s">
        <v>4</v>
      </c>
      <c r="B7" s="189" t="s">
        <v>5</v>
      </c>
      <c r="C7" s="182" t="s">
        <v>6</v>
      </c>
      <c r="D7" s="182" t="s">
        <v>7</v>
      </c>
      <c r="E7" s="182" t="s">
        <v>8</v>
      </c>
      <c r="F7" s="182" t="s">
        <v>9</v>
      </c>
      <c r="G7" s="182" t="s">
        <v>10</v>
      </c>
      <c r="H7" s="182" t="s">
        <v>11</v>
      </c>
      <c r="I7" s="184" t="s">
        <v>12</v>
      </c>
      <c r="J7" s="184"/>
      <c r="K7" s="184"/>
    </row>
    <row r="8" spans="1:12" x14ac:dyDescent="0.25">
      <c r="A8" s="182"/>
      <c r="B8" s="189"/>
      <c r="C8" s="182"/>
      <c r="D8" s="182"/>
      <c r="E8" s="182"/>
      <c r="F8" s="182"/>
      <c r="G8" s="182"/>
      <c r="H8" s="182"/>
      <c r="I8" s="114" t="s">
        <v>13</v>
      </c>
      <c r="J8" s="114" t="s">
        <v>14</v>
      </c>
      <c r="K8" s="114" t="s">
        <v>15</v>
      </c>
    </row>
    <row r="9" spans="1:12" x14ac:dyDescent="0.25">
      <c r="A9" s="182"/>
      <c r="B9" s="189"/>
      <c r="C9" s="182"/>
      <c r="D9" s="182"/>
      <c r="E9" s="182"/>
      <c r="F9" s="182"/>
      <c r="G9" s="182"/>
      <c r="H9" s="182"/>
      <c r="I9" s="114"/>
      <c r="J9" s="114"/>
      <c r="K9" s="114"/>
    </row>
    <row r="10" spans="1:12" ht="96" customHeight="1" x14ac:dyDescent="0.25">
      <c r="A10" s="183"/>
      <c r="B10" s="190"/>
      <c r="C10" s="183"/>
      <c r="D10" s="183"/>
      <c r="E10" s="183"/>
      <c r="F10" s="183"/>
      <c r="G10" s="183"/>
      <c r="H10" s="183"/>
      <c r="I10" s="115"/>
      <c r="J10" s="115"/>
      <c r="K10" s="115"/>
    </row>
    <row r="11" spans="1:12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7</v>
      </c>
      <c r="I11" s="12">
        <v>8</v>
      </c>
      <c r="J11" s="12">
        <v>9</v>
      </c>
      <c r="K11" s="13">
        <v>10</v>
      </c>
    </row>
    <row r="12" spans="1:12" x14ac:dyDescent="0.25">
      <c r="A12" s="147" t="s">
        <v>16</v>
      </c>
      <c r="B12" s="126" t="s">
        <v>17</v>
      </c>
      <c r="C12" s="14" t="s">
        <v>18</v>
      </c>
      <c r="D12" s="15">
        <f>D13+D15+D17+D18</f>
        <v>2290285.4300000002</v>
      </c>
      <c r="E12" s="15">
        <f t="shared" ref="E12:F12" si="0">E13+E15+E17+E18</f>
        <v>2290285.4300000002</v>
      </c>
      <c r="F12" s="15">
        <f t="shared" si="0"/>
        <v>2277911.73</v>
      </c>
      <c r="G12" s="15">
        <f>G13+G15+G17+G18</f>
        <v>1932489.13</v>
      </c>
      <c r="H12" s="15">
        <f>H13+H15+H17+H18</f>
        <v>1932475.6099999999</v>
      </c>
      <c r="I12" s="16">
        <f t="shared" ref="I12:J18" si="1">G12/D12*100</f>
        <v>84.377654622725331</v>
      </c>
      <c r="J12" s="16">
        <f>G12/E12*100</f>
        <v>84.377654622725331</v>
      </c>
      <c r="K12" s="16">
        <f>G12/E12*100</f>
        <v>84.377654622725331</v>
      </c>
    </row>
    <row r="13" spans="1:12" ht="30" x14ac:dyDescent="0.25">
      <c r="A13" s="148"/>
      <c r="B13" s="127"/>
      <c r="C13" s="17" t="s">
        <v>19</v>
      </c>
      <c r="D13" s="18">
        <f>D21+D35+D42+D28</f>
        <v>1874729.33</v>
      </c>
      <c r="E13" s="18">
        <f t="shared" ref="E13:H16" si="2">E21+E35+E42+E28</f>
        <v>1874729.33</v>
      </c>
      <c r="F13" s="18">
        <f t="shared" si="2"/>
        <v>1862355.6300000001</v>
      </c>
      <c r="G13" s="18">
        <f t="shared" si="2"/>
        <v>1552809.03</v>
      </c>
      <c r="H13" s="18">
        <f t="shared" si="2"/>
        <v>1552795.51</v>
      </c>
      <c r="I13" s="16">
        <f t="shared" si="1"/>
        <v>82.828438492504944</v>
      </c>
      <c r="J13" s="16">
        <f>G13/E13*100</f>
        <v>82.828438492504944</v>
      </c>
      <c r="K13" s="16">
        <f>G13/E13*100</f>
        <v>82.828438492504944</v>
      </c>
    </row>
    <row r="14" spans="1:12" ht="75" x14ac:dyDescent="0.25">
      <c r="A14" s="148"/>
      <c r="B14" s="127"/>
      <c r="C14" s="19" t="s">
        <v>20</v>
      </c>
      <c r="D14" s="18">
        <f>D22+D36+D43+D29</f>
        <v>147010.5</v>
      </c>
      <c r="E14" s="18">
        <f t="shared" si="2"/>
        <v>142010.5</v>
      </c>
      <c r="F14" s="18">
        <f t="shared" si="2"/>
        <v>135010.5</v>
      </c>
      <c r="G14" s="18">
        <f t="shared" si="2"/>
        <v>112755.09999999999</v>
      </c>
      <c r="H14" s="18">
        <f t="shared" si="2"/>
        <v>112755.09999999999</v>
      </c>
      <c r="I14" s="16">
        <f t="shared" si="1"/>
        <v>76.698671183350839</v>
      </c>
      <c r="J14" s="16">
        <f>G14/E14*100</f>
        <v>79.399128937648968</v>
      </c>
      <c r="K14" s="16">
        <f>G14/F14*100</f>
        <v>83.515800622914497</v>
      </c>
    </row>
    <row r="15" spans="1:12" ht="45" x14ac:dyDescent="0.25">
      <c r="A15" s="148"/>
      <c r="B15" s="127"/>
      <c r="C15" s="17" t="s">
        <v>21</v>
      </c>
      <c r="D15" s="18">
        <f>D23+D37+D44+D30</f>
        <v>414900.1</v>
      </c>
      <c r="E15" s="18">
        <f t="shared" si="2"/>
        <v>414900.1</v>
      </c>
      <c r="F15" s="18">
        <f t="shared" si="2"/>
        <v>414900.1</v>
      </c>
      <c r="G15" s="18">
        <f t="shared" si="2"/>
        <v>379024.1</v>
      </c>
      <c r="H15" s="18">
        <f t="shared" si="2"/>
        <v>379024.1</v>
      </c>
      <c r="I15" s="16">
        <f t="shared" si="1"/>
        <v>91.353099215931749</v>
      </c>
      <c r="J15" s="16">
        <f>G15/E15*100</f>
        <v>91.353099215931749</v>
      </c>
      <c r="K15" s="16">
        <f>G15/F15*100</f>
        <v>91.353099215931749</v>
      </c>
    </row>
    <row r="16" spans="1:12" ht="75" x14ac:dyDescent="0.25">
      <c r="A16" s="148"/>
      <c r="B16" s="127"/>
      <c r="C16" s="19" t="s">
        <v>22</v>
      </c>
      <c r="D16" s="18">
        <f>D24+D38+D45+D31</f>
        <v>414900.1</v>
      </c>
      <c r="E16" s="18">
        <f t="shared" si="2"/>
        <v>414900.1</v>
      </c>
      <c r="F16" s="18">
        <f t="shared" si="2"/>
        <v>414900.1</v>
      </c>
      <c r="G16" s="18">
        <f>G24+G38+G45+G31</f>
        <v>379024.1</v>
      </c>
      <c r="H16" s="18">
        <f t="shared" si="2"/>
        <v>379024.1</v>
      </c>
      <c r="I16" s="18">
        <f t="shared" si="1"/>
        <v>91.353099215931749</v>
      </c>
      <c r="J16" s="20">
        <f>G16/E16*100</f>
        <v>91.353099215931749</v>
      </c>
      <c r="K16" s="20">
        <f>G16/F16*100</f>
        <v>91.353099215931749</v>
      </c>
    </row>
    <row r="17" spans="1:11" ht="45" x14ac:dyDescent="0.25">
      <c r="A17" s="148"/>
      <c r="B17" s="127"/>
      <c r="C17" s="17" t="s">
        <v>23</v>
      </c>
      <c r="D17" s="18">
        <f>D53</f>
        <v>0</v>
      </c>
      <c r="E17" s="18">
        <f t="shared" ref="E17:H17" si="3">E53</f>
        <v>0</v>
      </c>
      <c r="F17" s="18">
        <f t="shared" si="3"/>
        <v>0</v>
      </c>
      <c r="G17" s="18">
        <f t="shared" si="3"/>
        <v>0</v>
      </c>
      <c r="H17" s="18">
        <f t="shared" si="3"/>
        <v>0</v>
      </c>
      <c r="I17" s="16">
        <v>0</v>
      </c>
      <c r="J17" s="16">
        <v>0</v>
      </c>
      <c r="K17" s="16">
        <v>0</v>
      </c>
    </row>
    <row r="18" spans="1:11" ht="157.5" x14ac:dyDescent="0.25">
      <c r="A18" s="149"/>
      <c r="B18" s="128"/>
      <c r="C18" s="21" t="s">
        <v>24</v>
      </c>
      <c r="D18" s="18">
        <f>D26</f>
        <v>656</v>
      </c>
      <c r="E18" s="18">
        <f t="shared" ref="E18:H18" si="4">E26</f>
        <v>656</v>
      </c>
      <c r="F18" s="18">
        <f t="shared" si="4"/>
        <v>656</v>
      </c>
      <c r="G18" s="18">
        <f t="shared" si="4"/>
        <v>656</v>
      </c>
      <c r="H18" s="18">
        <f t="shared" si="4"/>
        <v>656</v>
      </c>
      <c r="I18" s="20">
        <f t="shared" si="1"/>
        <v>100</v>
      </c>
      <c r="J18" s="20">
        <f t="shared" si="1"/>
        <v>100</v>
      </c>
      <c r="K18" s="20">
        <f>G18/F18*100</f>
        <v>100</v>
      </c>
    </row>
    <row r="19" spans="1:11" x14ac:dyDescent="0.25">
      <c r="A19" s="22"/>
      <c r="B19" s="176" t="s">
        <v>25</v>
      </c>
      <c r="C19" s="177"/>
      <c r="D19" s="177"/>
      <c r="E19" s="177"/>
      <c r="F19" s="178"/>
      <c r="G19" s="23"/>
      <c r="H19" s="24"/>
      <c r="I19" s="16"/>
      <c r="J19" s="16"/>
      <c r="K19" s="16"/>
    </row>
    <row r="20" spans="1:11" x14ac:dyDescent="0.25">
      <c r="A20" s="138"/>
      <c r="B20" s="126" t="s">
        <v>26</v>
      </c>
      <c r="C20" s="14" t="s">
        <v>18</v>
      </c>
      <c r="D20" s="15">
        <f>D21+D23+D25+D26</f>
        <v>1840031.83</v>
      </c>
      <c r="E20" s="15">
        <f>E21+E23+E25+E26</f>
        <v>1840031.83</v>
      </c>
      <c r="F20" s="15">
        <f>F21+F23+F25+F26</f>
        <v>1840031.83</v>
      </c>
      <c r="G20" s="15">
        <f>G21+G23+G25+G26</f>
        <v>1552740.6300000001</v>
      </c>
      <c r="H20" s="15">
        <f>H21+H23+H25+H26</f>
        <v>1552727.11</v>
      </c>
      <c r="I20" s="16">
        <f>G20/D20*100</f>
        <v>84.386617920625866</v>
      </c>
      <c r="J20" s="16">
        <f>G20/E20*100</f>
        <v>84.386617920625866</v>
      </c>
      <c r="K20" s="16">
        <f>G20/F20*100</f>
        <v>84.386617920625866</v>
      </c>
    </row>
    <row r="21" spans="1:11" ht="30" x14ac:dyDescent="0.25">
      <c r="A21" s="139"/>
      <c r="B21" s="127"/>
      <c r="C21" s="17" t="s">
        <v>19</v>
      </c>
      <c r="D21" s="18">
        <f>D71+D477+D645</f>
        <v>1706215.23</v>
      </c>
      <c r="E21" s="18">
        <f>E71+E477+E645</f>
        <v>1706215.23</v>
      </c>
      <c r="F21" s="18">
        <f>F71+F477+F645</f>
        <v>1706215.23</v>
      </c>
      <c r="G21" s="18">
        <f>G71+G477+G645</f>
        <v>1418924.03</v>
      </c>
      <c r="H21" s="18">
        <f>H71+H477+H645</f>
        <v>1418910.51</v>
      </c>
      <c r="I21" s="16">
        <f>G21/D21*100</f>
        <v>83.162077389263487</v>
      </c>
      <c r="J21" s="16">
        <f>G21/E21*100</f>
        <v>83.162077389263487</v>
      </c>
      <c r="K21" s="16">
        <f>G21/F21*100</f>
        <v>83.162077389263487</v>
      </c>
    </row>
    <row r="22" spans="1:11" ht="75" x14ac:dyDescent="0.25">
      <c r="A22" s="139"/>
      <c r="B22" s="127"/>
      <c r="C22" s="19" t="s">
        <v>20</v>
      </c>
      <c r="D22" s="18">
        <f>D72+D646</f>
        <v>4322.8999999999996</v>
      </c>
      <c r="E22" s="18">
        <f>E72+E646</f>
        <v>4322.8999999999996</v>
      </c>
      <c r="F22" s="18">
        <f>F72+F646</f>
        <v>4322.8999999999996</v>
      </c>
      <c r="G22" s="18">
        <f>G72+G646</f>
        <v>4322.8999999999996</v>
      </c>
      <c r="H22" s="18">
        <f>H72+H646</f>
        <v>4322.8999999999996</v>
      </c>
      <c r="I22" s="16">
        <f>F22/D22*100</f>
        <v>100</v>
      </c>
      <c r="J22" s="16">
        <f>G22/E22*100</f>
        <v>100</v>
      </c>
      <c r="K22" s="16">
        <f>G22/F22*100</f>
        <v>100</v>
      </c>
    </row>
    <row r="23" spans="1:11" ht="45" x14ac:dyDescent="0.25">
      <c r="A23" s="139"/>
      <c r="B23" s="127"/>
      <c r="C23" s="17" t="s">
        <v>21</v>
      </c>
      <c r="D23" s="18">
        <f>D73+D479+D647</f>
        <v>133160.6</v>
      </c>
      <c r="E23" s="18">
        <f>E73+E479+E647</f>
        <v>133160.6</v>
      </c>
      <c r="F23" s="18">
        <f>F73+F479+F647</f>
        <v>133160.6</v>
      </c>
      <c r="G23" s="18">
        <f>G73+G479+G647</f>
        <v>133160.6</v>
      </c>
      <c r="H23" s="18">
        <f>H73+H479+H647</f>
        <v>133160.6</v>
      </c>
      <c r="I23" s="16">
        <f>G23/D23*100</f>
        <v>100</v>
      </c>
      <c r="J23" s="16">
        <f>G23/E23*100</f>
        <v>100</v>
      </c>
      <c r="K23" s="16">
        <f>G23/F23*100</f>
        <v>100</v>
      </c>
    </row>
    <row r="24" spans="1:11" ht="75" x14ac:dyDescent="0.25">
      <c r="A24" s="139"/>
      <c r="B24" s="127"/>
      <c r="C24" s="19" t="s">
        <v>22</v>
      </c>
      <c r="D24" s="18">
        <f>D74+D648</f>
        <v>133160.6</v>
      </c>
      <c r="E24" s="18">
        <f>E74+E648</f>
        <v>133160.6</v>
      </c>
      <c r="F24" s="18">
        <f>F74+F648</f>
        <v>133160.6</v>
      </c>
      <c r="G24" s="18">
        <f>G74+G648</f>
        <v>133160.6</v>
      </c>
      <c r="H24" s="18">
        <f>H74+H648</f>
        <v>133160.6</v>
      </c>
      <c r="I24" s="16">
        <f>G24/D24*100</f>
        <v>100</v>
      </c>
      <c r="J24" s="16">
        <f>G24/E24*100</f>
        <v>100</v>
      </c>
      <c r="K24" s="16">
        <f>G24/F24*100</f>
        <v>100</v>
      </c>
    </row>
    <row r="25" spans="1:11" ht="45" x14ac:dyDescent="0.25">
      <c r="A25" s="139"/>
      <c r="B25" s="127"/>
      <c r="C25" s="17" t="s">
        <v>23</v>
      </c>
      <c r="D25" s="18">
        <v>0</v>
      </c>
      <c r="E25" s="18">
        <v>0</v>
      </c>
      <c r="F25" s="18">
        <f>F75+F411</f>
        <v>0</v>
      </c>
      <c r="G25" s="18">
        <v>0</v>
      </c>
      <c r="H25" s="18">
        <v>0</v>
      </c>
      <c r="I25" s="16">
        <v>0</v>
      </c>
      <c r="J25" s="16">
        <v>0</v>
      </c>
      <c r="K25" s="16">
        <v>0</v>
      </c>
    </row>
    <row r="26" spans="1:11" ht="157.5" x14ac:dyDescent="0.25">
      <c r="A26" s="139"/>
      <c r="B26" s="128"/>
      <c r="C26" s="21" t="s">
        <v>24</v>
      </c>
      <c r="D26" s="18">
        <f>D650</f>
        <v>656</v>
      </c>
      <c r="E26" s="18">
        <f>E650</f>
        <v>656</v>
      </c>
      <c r="F26" s="18">
        <f>F650</f>
        <v>656</v>
      </c>
      <c r="G26" s="18">
        <f>G650</f>
        <v>656</v>
      </c>
      <c r="H26" s="18">
        <f>H650</f>
        <v>656</v>
      </c>
      <c r="I26" s="16">
        <v>0</v>
      </c>
      <c r="J26" s="16">
        <v>0</v>
      </c>
      <c r="K26" s="16">
        <v>0</v>
      </c>
    </row>
    <row r="27" spans="1:11" x14ac:dyDescent="0.25">
      <c r="A27" s="139"/>
      <c r="B27" s="179" t="s">
        <v>27</v>
      </c>
      <c r="C27" s="14" t="s">
        <v>18</v>
      </c>
      <c r="D27" s="15">
        <f>D28+D30+D32+D33</f>
        <v>8936.5</v>
      </c>
      <c r="E27" s="15">
        <f>E28+E30+E32+E33</f>
        <v>8936.5</v>
      </c>
      <c r="F27" s="15">
        <f>F28+F30+F32+F33</f>
        <v>8562.7999999999993</v>
      </c>
      <c r="G27" s="15">
        <f>G28+G30+G32+G33</f>
        <v>8562.7999999999993</v>
      </c>
      <c r="H27" s="15">
        <f>H28+H30+H32+H33</f>
        <v>8562.7999999999993</v>
      </c>
      <c r="I27" s="16">
        <f>G27/D27*100</f>
        <v>95.818273373244551</v>
      </c>
      <c r="J27" s="16">
        <f>G27/E27*100</f>
        <v>95.818273373244551</v>
      </c>
      <c r="K27" s="16">
        <f>G27/F27*100</f>
        <v>100</v>
      </c>
    </row>
    <row r="28" spans="1:11" ht="30" x14ac:dyDescent="0.25">
      <c r="A28" s="139"/>
      <c r="B28" s="180"/>
      <c r="C28" s="17" t="s">
        <v>19</v>
      </c>
      <c r="D28" s="18">
        <f>D407</f>
        <v>8936.5</v>
      </c>
      <c r="E28" s="18">
        <f>E407</f>
        <v>8936.5</v>
      </c>
      <c r="F28" s="18">
        <f>F407</f>
        <v>8562.7999999999993</v>
      </c>
      <c r="G28" s="18">
        <f>G407</f>
        <v>8562.7999999999993</v>
      </c>
      <c r="H28" s="18">
        <f>H407</f>
        <v>8562.7999999999993</v>
      </c>
      <c r="I28" s="16">
        <f>G28/D28*100</f>
        <v>95.818273373244551</v>
      </c>
      <c r="J28" s="16">
        <f>G28/E28*100</f>
        <v>95.818273373244551</v>
      </c>
      <c r="K28" s="16">
        <f>G28/F28*100</f>
        <v>100</v>
      </c>
    </row>
    <row r="29" spans="1:11" ht="75" x14ac:dyDescent="0.25">
      <c r="A29" s="139"/>
      <c r="B29" s="180"/>
      <c r="C29" s="19" t="s">
        <v>20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6">
        <v>0</v>
      </c>
      <c r="K29" s="16">
        <v>0</v>
      </c>
    </row>
    <row r="30" spans="1:11" ht="45" x14ac:dyDescent="0.25">
      <c r="A30" s="139"/>
      <c r="B30" s="180"/>
      <c r="C30" s="17" t="s">
        <v>21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6">
        <v>0</v>
      </c>
      <c r="J30" s="16">
        <v>0</v>
      </c>
      <c r="K30" s="16">
        <v>0</v>
      </c>
    </row>
    <row r="31" spans="1:11" ht="75" x14ac:dyDescent="0.25">
      <c r="A31" s="139"/>
      <c r="B31" s="180"/>
      <c r="C31" s="19" t="s">
        <v>22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6">
        <v>0</v>
      </c>
      <c r="J31" s="16">
        <v>0</v>
      </c>
      <c r="K31" s="16">
        <v>0</v>
      </c>
    </row>
    <row r="32" spans="1:11" ht="45" x14ac:dyDescent="0.25">
      <c r="A32" s="139"/>
      <c r="B32" s="180"/>
      <c r="C32" s="17" t="s">
        <v>23</v>
      </c>
      <c r="D32" s="18">
        <v>0</v>
      </c>
      <c r="E32" s="18">
        <v>0</v>
      </c>
      <c r="F32" s="18">
        <f>F82+F418</f>
        <v>0</v>
      </c>
      <c r="G32" s="18">
        <v>0</v>
      </c>
      <c r="H32" s="18">
        <v>0</v>
      </c>
      <c r="I32" s="16">
        <v>0</v>
      </c>
      <c r="J32" s="16">
        <v>0</v>
      </c>
      <c r="K32" s="16">
        <v>0</v>
      </c>
    </row>
    <row r="33" spans="1:14" ht="45" x14ac:dyDescent="0.25">
      <c r="A33" s="139"/>
      <c r="B33" s="181"/>
      <c r="C33" s="17" t="s">
        <v>28</v>
      </c>
      <c r="D33" s="18">
        <v>0</v>
      </c>
      <c r="E33" s="18">
        <f>E75+E419</f>
        <v>0</v>
      </c>
      <c r="F33" s="18">
        <f>F75+F419</f>
        <v>0</v>
      </c>
      <c r="G33" s="18">
        <v>0</v>
      </c>
      <c r="H33" s="18">
        <v>0</v>
      </c>
      <c r="I33" s="16">
        <v>0</v>
      </c>
      <c r="J33" s="16">
        <v>0</v>
      </c>
      <c r="K33" s="16">
        <v>0</v>
      </c>
    </row>
    <row r="34" spans="1:14" x14ac:dyDescent="0.25">
      <c r="A34" s="139"/>
      <c r="B34" s="126" t="s">
        <v>29</v>
      </c>
      <c r="C34" s="14" t="s">
        <v>18</v>
      </c>
      <c r="D34" s="15">
        <f>D35+D37+D39+D40</f>
        <v>16890</v>
      </c>
      <c r="E34" s="15">
        <f>E35+E37+E39+E40</f>
        <v>16890</v>
      </c>
      <c r="F34" s="15">
        <f>F35+F37+F39+F40</f>
        <v>16890</v>
      </c>
      <c r="G34" s="15">
        <f>G35+G37+G39+G40</f>
        <v>16890</v>
      </c>
      <c r="H34" s="15">
        <f>H35+H37+H39+H40</f>
        <v>16890</v>
      </c>
      <c r="I34" s="16">
        <f>G34/D34*100</f>
        <v>100</v>
      </c>
      <c r="J34" s="16">
        <f>G34/E34*100</f>
        <v>100</v>
      </c>
      <c r="K34" s="16">
        <f>G34/F34*100</f>
        <v>100</v>
      </c>
    </row>
    <row r="35" spans="1:14" ht="30" x14ac:dyDescent="0.25">
      <c r="A35" s="139"/>
      <c r="B35" s="127"/>
      <c r="C35" s="17" t="s">
        <v>19</v>
      </c>
      <c r="D35" s="18">
        <f t="shared" ref="D35:H40" si="5">D78</f>
        <v>16890</v>
      </c>
      <c r="E35" s="18">
        <f t="shared" si="5"/>
        <v>16890</v>
      </c>
      <c r="F35" s="18">
        <f t="shared" si="5"/>
        <v>16890</v>
      </c>
      <c r="G35" s="18">
        <f t="shared" si="5"/>
        <v>16890</v>
      </c>
      <c r="H35" s="18">
        <f t="shared" si="5"/>
        <v>16890</v>
      </c>
      <c r="I35" s="20">
        <f>G35/D35*100</f>
        <v>100</v>
      </c>
      <c r="J35" s="20">
        <f>G35/E35*100</f>
        <v>100</v>
      </c>
      <c r="K35" s="20">
        <f>G35/F35*100</f>
        <v>100</v>
      </c>
    </row>
    <row r="36" spans="1:14" ht="75" x14ac:dyDescent="0.25">
      <c r="A36" s="139"/>
      <c r="B36" s="127"/>
      <c r="C36" s="19" t="s">
        <v>20</v>
      </c>
      <c r="D36" s="18">
        <f>D79</f>
        <v>0</v>
      </c>
      <c r="E36" s="18">
        <f>E79</f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  <c r="I36" s="20">
        <v>0</v>
      </c>
      <c r="J36" s="20">
        <v>0</v>
      </c>
      <c r="K36" s="20">
        <v>0</v>
      </c>
    </row>
    <row r="37" spans="1:14" ht="45" x14ac:dyDescent="0.25">
      <c r="A37" s="139"/>
      <c r="B37" s="127"/>
      <c r="C37" s="17" t="s">
        <v>21</v>
      </c>
      <c r="D37" s="18">
        <f t="shared" si="5"/>
        <v>0</v>
      </c>
      <c r="E37" s="18">
        <f t="shared" si="5"/>
        <v>0</v>
      </c>
      <c r="F37" s="18">
        <f t="shared" si="5"/>
        <v>0</v>
      </c>
      <c r="G37" s="18">
        <f t="shared" si="5"/>
        <v>0</v>
      </c>
      <c r="H37" s="18">
        <f t="shared" si="5"/>
        <v>0</v>
      </c>
      <c r="I37" s="20">
        <v>0</v>
      </c>
      <c r="J37" s="20">
        <v>0</v>
      </c>
      <c r="K37" s="20">
        <v>0</v>
      </c>
      <c r="L37" s="4" t="s">
        <v>30</v>
      </c>
    </row>
    <row r="38" spans="1:14" ht="75" x14ac:dyDescent="0.25">
      <c r="A38" s="139"/>
      <c r="B38" s="127"/>
      <c r="C38" s="19" t="s">
        <v>22</v>
      </c>
      <c r="D38" s="18">
        <f t="shared" si="5"/>
        <v>0</v>
      </c>
      <c r="E38" s="18">
        <f t="shared" si="5"/>
        <v>0</v>
      </c>
      <c r="F38" s="18">
        <f t="shared" si="5"/>
        <v>0</v>
      </c>
      <c r="G38" s="18">
        <f t="shared" si="5"/>
        <v>0</v>
      </c>
      <c r="H38" s="18">
        <f t="shared" si="5"/>
        <v>0</v>
      </c>
      <c r="I38" s="20">
        <v>0</v>
      </c>
      <c r="J38" s="20">
        <v>0</v>
      </c>
      <c r="K38" s="20">
        <v>0</v>
      </c>
    </row>
    <row r="39" spans="1:14" ht="45" x14ac:dyDescent="0.25">
      <c r="A39" s="139"/>
      <c r="B39" s="127"/>
      <c r="C39" s="17" t="s">
        <v>23</v>
      </c>
      <c r="D39" s="18">
        <f t="shared" si="5"/>
        <v>0</v>
      </c>
      <c r="E39" s="18">
        <f t="shared" si="5"/>
        <v>0</v>
      </c>
      <c r="F39" s="18">
        <f t="shared" si="5"/>
        <v>0</v>
      </c>
      <c r="G39" s="18">
        <f t="shared" si="5"/>
        <v>0</v>
      </c>
      <c r="H39" s="18">
        <f>H82</f>
        <v>0</v>
      </c>
      <c r="I39" s="16">
        <v>0</v>
      </c>
      <c r="J39" s="16">
        <v>0</v>
      </c>
      <c r="K39" s="16">
        <v>0</v>
      </c>
    </row>
    <row r="40" spans="1:14" ht="45" x14ac:dyDescent="0.25">
      <c r="A40" s="139"/>
      <c r="B40" s="128"/>
      <c r="C40" s="17" t="s">
        <v>28</v>
      </c>
      <c r="D40" s="18">
        <f t="shared" si="5"/>
        <v>0</v>
      </c>
      <c r="E40" s="18">
        <f t="shared" si="5"/>
        <v>0</v>
      </c>
      <c r="F40" s="18">
        <f t="shared" si="5"/>
        <v>0</v>
      </c>
      <c r="G40" s="18">
        <f t="shared" si="5"/>
        <v>0</v>
      </c>
      <c r="H40" s="18">
        <f>H83</f>
        <v>0</v>
      </c>
      <c r="I40" s="16">
        <v>0</v>
      </c>
      <c r="J40" s="16">
        <v>0</v>
      </c>
      <c r="K40" s="16">
        <v>0</v>
      </c>
    </row>
    <row r="41" spans="1:14" x14ac:dyDescent="0.25">
      <c r="A41" s="139"/>
      <c r="B41" s="126" t="s">
        <v>31</v>
      </c>
      <c r="C41" s="14" t="s">
        <v>18</v>
      </c>
      <c r="D41" s="15">
        <f>D42+D44+D46+D47</f>
        <v>424427.1</v>
      </c>
      <c r="E41" s="15">
        <f>E42+E44+E46+E47</f>
        <v>424427.1</v>
      </c>
      <c r="F41" s="15">
        <f>F42+F44+F46+F47</f>
        <v>412427.1</v>
      </c>
      <c r="G41" s="15">
        <f>G42+G44+G46+G47</f>
        <v>354295.7</v>
      </c>
      <c r="H41" s="15">
        <f>H42+H44+H46+H47</f>
        <v>354295.7</v>
      </c>
      <c r="I41" s="16">
        <f>G41/D41*100</f>
        <v>83.476220062291034</v>
      </c>
      <c r="J41" s="16">
        <f>G41/E41*100</f>
        <v>83.476220062291034</v>
      </c>
      <c r="K41" s="16">
        <f>G41/F41*100</f>
        <v>85.905048431589492</v>
      </c>
      <c r="L41" s="25"/>
      <c r="M41" s="25"/>
      <c r="N41" s="25"/>
    </row>
    <row r="42" spans="1:14" ht="30" x14ac:dyDescent="0.25">
      <c r="A42" s="139"/>
      <c r="B42" s="127"/>
      <c r="C42" s="17" t="s">
        <v>19</v>
      </c>
      <c r="D42" s="18">
        <f t="shared" ref="D42:H45" si="6">D652</f>
        <v>142687.6</v>
      </c>
      <c r="E42" s="18">
        <f t="shared" si="6"/>
        <v>142687.6</v>
      </c>
      <c r="F42" s="18">
        <f t="shared" si="6"/>
        <v>130687.6</v>
      </c>
      <c r="G42" s="18">
        <f t="shared" si="6"/>
        <v>108432.2</v>
      </c>
      <c r="H42" s="18">
        <f t="shared" si="6"/>
        <v>108432.2</v>
      </c>
      <c r="I42" s="20">
        <f>G42/D42*100</f>
        <v>75.992728169791903</v>
      </c>
      <c r="J42" s="20">
        <f>G42/E42*100</f>
        <v>75.992728169791903</v>
      </c>
      <c r="K42" s="20">
        <f t="shared" ref="K42" si="7">G42/F42*100</f>
        <v>82.970534312360158</v>
      </c>
    </row>
    <row r="43" spans="1:14" ht="75" x14ac:dyDescent="0.25">
      <c r="A43" s="139"/>
      <c r="B43" s="127"/>
      <c r="C43" s="19" t="s">
        <v>20</v>
      </c>
      <c r="D43" s="18">
        <f t="shared" si="6"/>
        <v>142687.6</v>
      </c>
      <c r="E43" s="18">
        <f t="shared" si="6"/>
        <v>137687.6</v>
      </c>
      <c r="F43" s="18">
        <f t="shared" si="6"/>
        <v>130687.6</v>
      </c>
      <c r="G43" s="18">
        <f t="shared" si="6"/>
        <v>108432.2</v>
      </c>
      <c r="H43" s="18">
        <f t="shared" si="6"/>
        <v>108432.2</v>
      </c>
      <c r="I43" s="20">
        <v>0</v>
      </c>
      <c r="J43" s="20">
        <v>0</v>
      </c>
      <c r="K43" s="20">
        <v>0</v>
      </c>
    </row>
    <row r="44" spans="1:14" ht="45" x14ac:dyDescent="0.25">
      <c r="A44" s="139"/>
      <c r="B44" s="127"/>
      <c r="C44" s="17" t="s">
        <v>21</v>
      </c>
      <c r="D44" s="18">
        <f t="shared" si="6"/>
        <v>281739.5</v>
      </c>
      <c r="E44" s="18">
        <f t="shared" si="6"/>
        <v>281739.5</v>
      </c>
      <c r="F44" s="18">
        <f t="shared" si="6"/>
        <v>281739.5</v>
      </c>
      <c r="G44" s="18">
        <f t="shared" si="6"/>
        <v>245863.5</v>
      </c>
      <c r="H44" s="18">
        <f t="shared" si="6"/>
        <v>245863.5</v>
      </c>
      <c r="I44" s="20">
        <v>0</v>
      </c>
      <c r="J44" s="20">
        <v>0</v>
      </c>
      <c r="K44" s="20">
        <v>0</v>
      </c>
    </row>
    <row r="45" spans="1:14" ht="75" x14ac:dyDescent="0.25">
      <c r="A45" s="139"/>
      <c r="B45" s="127"/>
      <c r="C45" s="19" t="s">
        <v>22</v>
      </c>
      <c r="D45" s="18">
        <f t="shared" si="6"/>
        <v>281739.5</v>
      </c>
      <c r="E45" s="18">
        <f t="shared" si="6"/>
        <v>281739.5</v>
      </c>
      <c r="F45" s="18">
        <f t="shared" si="6"/>
        <v>281739.5</v>
      </c>
      <c r="G45" s="18">
        <f t="shared" si="6"/>
        <v>245863.5</v>
      </c>
      <c r="H45" s="18">
        <f t="shared" si="6"/>
        <v>245863.5</v>
      </c>
      <c r="I45" s="20">
        <v>0</v>
      </c>
      <c r="J45" s="20">
        <v>0</v>
      </c>
      <c r="K45" s="20">
        <v>0</v>
      </c>
    </row>
    <row r="46" spans="1:14" ht="45" x14ac:dyDescent="0.25">
      <c r="A46" s="139"/>
      <c r="B46" s="127"/>
      <c r="C46" s="17" t="s">
        <v>23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6">
        <v>0</v>
      </c>
      <c r="J46" s="16">
        <v>0</v>
      </c>
      <c r="K46" s="16">
        <v>0</v>
      </c>
    </row>
    <row r="47" spans="1:14" ht="45" x14ac:dyDescent="0.25">
      <c r="A47" s="139"/>
      <c r="B47" s="128"/>
      <c r="C47" s="17" t="s">
        <v>28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6">
        <v>0</v>
      </c>
      <c r="J47" s="16">
        <v>0</v>
      </c>
      <c r="K47" s="16">
        <v>0</v>
      </c>
    </row>
    <row r="48" spans="1:14" x14ac:dyDescent="0.25">
      <c r="A48" s="139"/>
      <c r="B48" s="179" t="s">
        <v>32</v>
      </c>
      <c r="C48" s="14" t="s">
        <v>18</v>
      </c>
      <c r="D48" s="15">
        <f>D49+D51+D53+D54</f>
        <v>0</v>
      </c>
      <c r="E48" s="15">
        <f>E49+E51+E53+E54</f>
        <v>0</v>
      </c>
      <c r="F48" s="15">
        <f>F49+F51+F53+F54</f>
        <v>0</v>
      </c>
      <c r="G48" s="15">
        <f>G49+G51+G53+G54</f>
        <v>0</v>
      </c>
      <c r="H48" s="15">
        <f>H49+H51+H53+H54</f>
        <v>0</v>
      </c>
      <c r="I48" s="16" t="e">
        <f>G48/D48*100</f>
        <v>#DIV/0!</v>
      </c>
      <c r="J48" s="16">
        <v>0</v>
      </c>
      <c r="K48" s="16">
        <v>0</v>
      </c>
    </row>
    <row r="49" spans="1:14" ht="30" x14ac:dyDescent="0.25">
      <c r="A49" s="139"/>
      <c r="B49" s="180"/>
      <c r="C49" s="17" t="s">
        <v>19</v>
      </c>
      <c r="D49" s="18">
        <f>E49+F49+H49</f>
        <v>0</v>
      </c>
      <c r="E49" s="18">
        <v>0</v>
      </c>
      <c r="F49" s="18">
        <v>0</v>
      </c>
      <c r="G49" s="18">
        <v>0</v>
      </c>
      <c r="H49" s="18">
        <v>0</v>
      </c>
      <c r="I49" s="16">
        <v>0</v>
      </c>
      <c r="J49" s="16">
        <v>0</v>
      </c>
      <c r="K49" s="16">
        <v>0</v>
      </c>
    </row>
    <row r="50" spans="1:14" ht="75" x14ac:dyDescent="0.25">
      <c r="A50" s="139"/>
      <c r="B50" s="180"/>
      <c r="C50" s="19" t="s">
        <v>20</v>
      </c>
      <c r="D50" s="18">
        <f>E50+F50+H50</f>
        <v>0</v>
      </c>
      <c r="E50" s="18">
        <f t="shared" ref="E50:H52" si="8">E86</f>
        <v>0</v>
      </c>
      <c r="F50" s="18">
        <f t="shared" si="8"/>
        <v>0</v>
      </c>
      <c r="G50" s="18">
        <f t="shared" si="8"/>
        <v>0</v>
      </c>
      <c r="H50" s="18">
        <f t="shared" si="8"/>
        <v>0</v>
      </c>
      <c r="I50" s="16">
        <v>0</v>
      </c>
      <c r="J50" s="16">
        <v>0</v>
      </c>
      <c r="K50" s="16">
        <v>0</v>
      </c>
    </row>
    <row r="51" spans="1:14" ht="45" x14ac:dyDescent="0.25">
      <c r="A51" s="139"/>
      <c r="B51" s="180"/>
      <c r="C51" s="17" t="s">
        <v>21</v>
      </c>
      <c r="D51" s="18">
        <v>0</v>
      </c>
      <c r="E51" s="18">
        <f t="shared" si="8"/>
        <v>0</v>
      </c>
      <c r="F51" s="18">
        <f t="shared" si="8"/>
        <v>0</v>
      </c>
      <c r="G51" s="18">
        <f t="shared" si="8"/>
        <v>0</v>
      </c>
      <c r="H51" s="18">
        <f t="shared" si="8"/>
        <v>0</v>
      </c>
      <c r="I51" s="16">
        <v>0</v>
      </c>
      <c r="J51" s="16">
        <v>0</v>
      </c>
      <c r="K51" s="16">
        <v>0</v>
      </c>
    </row>
    <row r="52" spans="1:14" ht="75" x14ac:dyDescent="0.25">
      <c r="A52" s="139"/>
      <c r="B52" s="180"/>
      <c r="C52" s="19" t="s">
        <v>22</v>
      </c>
      <c r="D52" s="18">
        <f>E52+F52+H52</f>
        <v>0</v>
      </c>
      <c r="E52" s="18">
        <f t="shared" si="8"/>
        <v>0</v>
      </c>
      <c r="F52" s="18">
        <f t="shared" si="8"/>
        <v>0</v>
      </c>
      <c r="G52" s="18">
        <f t="shared" si="8"/>
        <v>0</v>
      </c>
      <c r="H52" s="18">
        <f t="shared" si="8"/>
        <v>0</v>
      </c>
      <c r="I52" s="16">
        <v>0</v>
      </c>
      <c r="J52" s="16">
        <v>0</v>
      </c>
      <c r="K52" s="16">
        <v>0</v>
      </c>
    </row>
    <row r="53" spans="1:14" ht="45" x14ac:dyDescent="0.25">
      <c r="A53" s="139"/>
      <c r="B53" s="180"/>
      <c r="C53" s="17" t="s">
        <v>23</v>
      </c>
      <c r="D53" s="18">
        <f>D642</f>
        <v>0</v>
      </c>
      <c r="E53" s="18">
        <v>0</v>
      </c>
      <c r="F53" s="18">
        <v>0</v>
      </c>
      <c r="G53" s="18">
        <v>0</v>
      </c>
      <c r="H53" s="18">
        <v>0</v>
      </c>
      <c r="I53" s="16">
        <v>0</v>
      </c>
      <c r="J53" s="16">
        <v>0</v>
      </c>
      <c r="K53" s="16">
        <v>0</v>
      </c>
    </row>
    <row r="54" spans="1:14" ht="45" x14ac:dyDescent="0.25">
      <c r="A54" s="139"/>
      <c r="B54" s="181"/>
      <c r="C54" s="17" t="s">
        <v>28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6">
        <v>0</v>
      </c>
      <c r="J54" s="16">
        <v>0</v>
      </c>
      <c r="K54" s="16">
        <v>0</v>
      </c>
    </row>
    <row r="55" spans="1:14" x14ac:dyDescent="0.25">
      <c r="A55" s="139"/>
      <c r="B55" s="179" t="s">
        <v>33</v>
      </c>
      <c r="C55" s="14" t="s">
        <v>18</v>
      </c>
      <c r="D55" s="15">
        <f>D56+D58+D60+D61</f>
        <v>0</v>
      </c>
      <c r="E55" s="15">
        <f>E56+E58+E60+E61</f>
        <v>0</v>
      </c>
      <c r="F55" s="15">
        <f>F56+F58+F60+F61</f>
        <v>0</v>
      </c>
      <c r="G55" s="15">
        <f>G56+G58+G60+G61</f>
        <v>0</v>
      </c>
      <c r="H55" s="15">
        <f>H56+H58+H60+H61</f>
        <v>0</v>
      </c>
      <c r="I55" s="16">
        <v>0</v>
      </c>
      <c r="J55" s="16">
        <v>0</v>
      </c>
      <c r="K55" s="16">
        <v>0</v>
      </c>
    </row>
    <row r="56" spans="1:14" ht="30" x14ac:dyDescent="0.25">
      <c r="A56" s="139"/>
      <c r="B56" s="180"/>
      <c r="C56" s="17" t="s">
        <v>19</v>
      </c>
      <c r="D56" s="18">
        <f>E56+F56+H56</f>
        <v>0</v>
      </c>
      <c r="E56" s="18">
        <v>0</v>
      </c>
      <c r="F56" s="18">
        <v>0</v>
      </c>
      <c r="G56" s="18">
        <v>0</v>
      </c>
      <c r="H56" s="18">
        <v>0</v>
      </c>
      <c r="I56" s="16">
        <v>0</v>
      </c>
      <c r="J56" s="16">
        <v>0</v>
      </c>
      <c r="K56" s="16">
        <v>0</v>
      </c>
    </row>
    <row r="57" spans="1:14" ht="75" x14ac:dyDescent="0.25">
      <c r="A57" s="139"/>
      <c r="B57" s="180"/>
      <c r="C57" s="19" t="s">
        <v>20</v>
      </c>
      <c r="D57" s="18">
        <f>E57+F57+H57</f>
        <v>0</v>
      </c>
      <c r="E57" s="18">
        <f t="shared" ref="E57:H59" si="9">E93</f>
        <v>0</v>
      </c>
      <c r="F57" s="18">
        <f t="shared" si="9"/>
        <v>0</v>
      </c>
      <c r="G57" s="18">
        <f t="shared" si="9"/>
        <v>0</v>
      </c>
      <c r="H57" s="18">
        <f t="shared" si="9"/>
        <v>0</v>
      </c>
      <c r="I57" s="16">
        <v>0</v>
      </c>
      <c r="J57" s="16">
        <v>0</v>
      </c>
      <c r="K57" s="16">
        <v>0</v>
      </c>
    </row>
    <row r="58" spans="1:14" ht="45" x14ac:dyDescent="0.25">
      <c r="A58" s="139"/>
      <c r="B58" s="180"/>
      <c r="C58" s="17" t="s">
        <v>21</v>
      </c>
      <c r="D58" s="18">
        <f>D669</f>
        <v>0</v>
      </c>
      <c r="E58" s="18">
        <f t="shared" si="9"/>
        <v>0</v>
      </c>
      <c r="F58" s="18">
        <f t="shared" si="9"/>
        <v>0</v>
      </c>
      <c r="G58" s="18">
        <f t="shared" si="9"/>
        <v>0</v>
      </c>
      <c r="H58" s="18">
        <f t="shared" si="9"/>
        <v>0</v>
      </c>
      <c r="I58" s="16">
        <v>0</v>
      </c>
      <c r="J58" s="16">
        <v>0</v>
      </c>
      <c r="K58" s="16">
        <v>0</v>
      </c>
    </row>
    <row r="59" spans="1:14" ht="75" x14ac:dyDescent="0.25">
      <c r="A59" s="139"/>
      <c r="B59" s="180"/>
      <c r="C59" s="19" t="s">
        <v>22</v>
      </c>
      <c r="D59" s="18">
        <f>E59+F59+H59</f>
        <v>0</v>
      </c>
      <c r="E59" s="18">
        <f t="shared" si="9"/>
        <v>0</v>
      </c>
      <c r="F59" s="18">
        <f t="shared" si="9"/>
        <v>0</v>
      </c>
      <c r="G59" s="18">
        <f t="shared" si="9"/>
        <v>0</v>
      </c>
      <c r="H59" s="18">
        <f t="shared" si="9"/>
        <v>0</v>
      </c>
      <c r="I59" s="16">
        <v>0</v>
      </c>
      <c r="J59" s="16">
        <v>0</v>
      </c>
      <c r="K59" s="16">
        <v>0</v>
      </c>
    </row>
    <row r="60" spans="1:14" ht="45" x14ac:dyDescent="0.25">
      <c r="A60" s="139"/>
      <c r="B60" s="180"/>
      <c r="C60" s="17" t="s">
        <v>23</v>
      </c>
      <c r="D60" s="18">
        <f>D418+D671</f>
        <v>0</v>
      </c>
      <c r="E60" s="18">
        <f>E418+E671</f>
        <v>0</v>
      </c>
      <c r="F60" s="18">
        <f>F418+F671</f>
        <v>0</v>
      </c>
      <c r="G60" s="18">
        <f>G418+G671</f>
        <v>0</v>
      </c>
      <c r="H60" s="18">
        <f>H418+H671</f>
        <v>0</v>
      </c>
      <c r="I60" s="16" t="e">
        <f>G60/D60*100</f>
        <v>#DIV/0!</v>
      </c>
      <c r="J60" s="16">
        <v>0</v>
      </c>
      <c r="K60" s="16">
        <v>0</v>
      </c>
    </row>
    <row r="61" spans="1:14" ht="45" x14ac:dyDescent="0.25">
      <c r="A61" s="139"/>
      <c r="B61" s="181"/>
      <c r="C61" s="17" t="s">
        <v>28</v>
      </c>
      <c r="D61" s="18">
        <f>D672</f>
        <v>0</v>
      </c>
      <c r="E61" s="18">
        <f>E672</f>
        <v>0</v>
      </c>
      <c r="F61" s="18">
        <f>F672</f>
        <v>0</v>
      </c>
      <c r="G61" s="18">
        <f>G672</f>
        <v>0</v>
      </c>
      <c r="H61" s="18">
        <f>H672</f>
        <v>0</v>
      </c>
      <c r="I61" s="16">
        <v>0</v>
      </c>
      <c r="J61" s="16">
        <v>0</v>
      </c>
      <c r="K61" s="16">
        <v>0</v>
      </c>
    </row>
    <row r="62" spans="1:14" x14ac:dyDescent="0.25">
      <c r="A62" s="144" t="s">
        <v>34</v>
      </c>
      <c r="B62" s="126" t="s">
        <v>35</v>
      </c>
      <c r="C62" s="14" t="s">
        <v>18</v>
      </c>
      <c r="D62" s="15">
        <f>D63+D65+D67+D68</f>
        <v>1337562.03</v>
      </c>
      <c r="E62" s="15">
        <f t="shared" ref="E62:F62" si="10">E63+E65+E67+E68</f>
        <v>1337562.03</v>
      </c>
      <c r="F62" s="15">
        <f t="shared" si="10"/>
        <v>1337562.03</v>
      </c>
      <c r="G62" s="15">
        <f>G63+G65+G67+G68</f>
        <v>1337395.83</v>
      </c>
      <c r="H62" s="15">
        <f>H63+H65+H67+H68</f>
        <v>1337382.31</v>
      </c>
      <c r="I62" s="16">
        <f>G62/D62*100</f>
        <v>99.987574408044466</v>
      </c>
      <c r="J62" s="16">
        <f>G62/E62*100</f>
        <v>99.987574408044466</v>
      </c>
      <c r="K62" s="16">
        <f>G62/F62*100</f>
        <v>99.987574408044466</v>
      </c>
      <c r="L62" s="25"/>
      <c r="M62" s="25"/>
      <c r="N62" s="25"/>
    </row>
    <row r="63" spans="1:14" ht="30" x14ac:dyDescent="0.25">
      <c r="A63" s="145"/>
      <c r="B63" s="127"/>
      <c r="C63" s="17" t="s">
        <v>19</v>
      </c>
      <c r="D63" s="18">
        <f t="shared" ref="D63:H65" si="11">D71+D78</f>
        <v>1299231.23</v>
      </c>
      <c r="E63" s="18">
        <f t="shared" si="11"/>
        <v>1299231.23</v>
      </c>
      <c r="F63" s="18">
        <f t="shared" si="11"/>
        <v>1299231.23</v>
      </c>
      <c r="G63" s="18">
        <f t="shared" si="11"/>
        <v>1299065.03</v>
      </c>
      <c r="H63" s="18">
        <f t="shared" si="11"/>
        <v>1299051.51</v>
      </c>
      <c r="I63" s="16">
        <f>G63/D63*100</f>
        <v>99.987207819812028</v>
      </c>
      <c r="J63" s="16">
        <f>G63/E63*100</f>
        <v>99.987207819812028</v>
      </c>
      <c r="K63" s="16">
        <f>G63/F63*100</f>
        <v>99.987207819812028</v>
      </c>
    </row>
    <row r="64" spans="1:14" ht="75" x14ac:dyDescent="0.25">
      <c r="A64" s="145"/>
      <c r="B64" s="127"/>
      <c r="C64" s="19" t="s">
        <v>20</v>
      </c>
      <c r="D64" s="18">
        <f t="shared" si="11"/>
        <v>1585.5</v>
      </c>
      <c r="E64" s="18">
        <f t="shared" si="11"/>
        <v>1585.5</v>
      </c>
      <c r="F64" s="18">
        <f t="shared" si="11"/>
        <v>1585.5</v>
      </c>
      <c r="G64" s="18">
        <f t="shared" si="11"/>
        <v>1585.5</v>
      </c>
      <c r="H64" s="18">
        <f t="shared" si="11"/>
        <v>1585.5</v>
      </c>
      <c r="I64" s="16">
        <f>G64/D64*100</f>
        <v>100</v>
      </c>
      <c r="J64" s="16">
        <f>G64/E64*100</f>
        <v>100</v>
      </c>
      <c r="K64" s="16">
        <f>G64/F64*100</f>
        <v>100</v>
      </c>
    </row>
    <row r="65" spans="1:11" ht="45" x14ac:dyDescent="0.25">
      <c r="A65" s="145"/>
      <c r="B65" s="127"/>
      <c r="C65" s="17" t="s">
        <v>21</v>
      </c>
      <c r="D65" s="18">
        <f t="shared" si="11"/>
        <v>38330.800000000003</v>
      </c>
      <c r="E65" s="18">
        <f t="shared" si="11"/>
        <v>38330.800000000003</v>
      </c>
      <c r="F65" s="18">
        <f t="shared" si="11"/>
        <v>38330.800000000003</v>
      </c>
      <c r="G65" s="18">
        <f t="shared" si="11"/>
        <v>38330.800000000003</v>
      </c>
      <c r="H65" s="18">
        <f t="shared" si="11"/>
        <v>38330.800000000003</v>
      </c>
      <c r="I65" s="16">
        <f>G65/D65*100</f>
        <v>100</v>
      </c>
      <c r="J65" s="16">
        <f>G65/E65*100</f>
        <v>100</v>
      </c>
      <c r="K65" s="16">
        <f>G65/F65*100</f>
        <v>100</v>
      </c>
    </row>
    <row r="66" spans="1:11" ht="75" x14ac:dyDescent="0.25">
      <c r="A66" s="145"/>
      <c r="B66" s="127"/>
      <c r="C66" s="19" t="s">
        <v>22</v>
      </c>
      <c r="D66" s="18">
        <f>D74</f>
        <v>38330.800000000003</v>
      </c>
      <c r="E66" s="18">
        <f t="shared" ref="E66:H66" si="12">E74</f>
        <v>38330.800000000003</v>
      </c>
      <c r="F66" s="18">
        <f t="shared" si="12"/>
        <v>38330.800000000003</v>
      </c>
      <c r="G66" s="18">
        <f t="shared" si="12"/>
        <v>38330.800000000003</v>
      </c>
      <c r="H66" s="18">
        <f t="shared" si="12"/>
        <v>38330.800000000003</v>
      </c>
      <c r="I66" s="16">
        <f>G66/D66*100</f>
        <v>100</v>
      </c>
      <c r="J66" s="16">
        <f>G66/E66*100</f>
        <v>100</v>
      </c>
      <c r="K66" s="16">
        <f>G66/F66*100</f>
        <v>100</v>
      </c>
    </row>
    <row r="67" spans="1:11" ht="45" x14ac:dyDescent="0.25">
      <c r="A67" s="145"/>
      <c r="B67" s="127"/>
      <c r="C67" s="17" t="s">
        <v>23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6">
        <v>0</v>
      </c>
      <c r="J67" s="16">
        <v>0</v>
      </c>
      <c r="K67" s="16">
        <v>0</v>
      </c>
    </row>
    <row r="68" spans="1:11" ht="45" x14ac:dyDescent="0.25">
      <c r="A68" s="146"/>
      <c r="B68" s="128"/>
      <c r="C68" s="17" t="s">
        <v>28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6">
        <v>0</v>
      </c>
      <c r="J68" s="16">
        <v>0</v>
      </c>
      <c r="K68" s="16">
        <v>0</v>
      </c>
    </row>
    <row r="69" spans="1:11" x14ac:dyDescent="0.25">
      <c r="A69" s="22"/>
      <c r="B69" s="176" t="s">
        <v>25</v>
      </c>
      <c r="C69" s="177"/>
      <c r="D69" s="177"/>
      <c r="E69" s="177"/>
      <c r="F69" s="178"/>
      <c r="G69" s="23"/>
      <c r="H69" s="24"/>
      <c r="I69" s="16"/>
      <c r="J69" s="16"/>
      <c r="K69" s="16"/>
    </row>
    <row r="70" spans="1:11" x14ac:dyDescent="0.25">
      <c r="A70" s="138"/>
      <c r="B70" s="126" t="s">
        <v>36</v>
      </c>
      <c r="C70" s="26" t="s">
        <v>37</v>
      </c>
      <c r="D70" s="15">
        <f>D71+D73+D75+D76</f>
        <v>1320672.03</v>
      </c>
      <c r="E70" s="15">
        <f>E71+E73+E75+E76</f>
        <v>1320672.03</v>
      </c>
      <c r="F70" s="15">
        <f>F71+F73+F75+F76</f>
        <v>1320672.03</v>
      </c>
      <c r="G70" s="15">
        <f>G71+G73+G75+G76</f>
        <v>1320505.83</v>
      </c>
      <c r="H70" s="15">
        <f>H71+H73+H75+H76</f>
        <v>1320492.31</v>
      </c>
      <c r="I70" s="16">
        <f>G70/D70*100</f>
        <v>99.987415497850733</v>
      </c>
      <c r="J70" s="16">
        <f>G70/E70*100</f>
        <v>99.987415497850733</v>
      </c>
      <c r="K70" s="16">
        <f>G70/F70*100</f>
        <v>99.987415497850733</v>
      </c>
    </row>
    <row r="71" spans="1:11" ht="30" x14ac:dyDescent="0.25">
      <c r="A71" s="139"/>
      <c r="B71" s="127"/>
      <c r="C71" s="27" t="s">
        <v>19</v>
      </c>
      <c r="D71" s="18">
        <f>D85+D141+D155+D211+D246+D281+D344+D351</f>
        <v>1282341.23</v>
      </c>
      <c r="E71" s="18">
        <f>E85+E141+E155+E211+E246+E281+E344+E351</f>
        <v>1282341.23</v>
      </c>
      <c r="F71" s="18">
        <f>F85+F141+F155+F211+F246+F281+F344+F351</f>
        <v>1282341.23</v>
      </c>
      <c r="G71" s="18">
        <f>G85+G141+G155+G211+G246+G281+G344+G351</f>
        <v>1282175.03</v>
      </c>
      <c r="H71" s="18">
        <f>H85+H141+H155+H211+H246+H281+H344+H351</f>
        <v>1282161.51</v>
      </c>
      <c r="I71" s="20">
        <f>G71/D71*100</f>
        <v>99.987039331177087</v>
      </c>
      <c r="J71" s="20">
        <f>G71/E71*100</f>
        <v>99.987039331177087</v>
      </c>
      <c r="K71" s="20">
        <f>G71/F71*100</f>
        <v>99.987039331177087</v>
      </c>
    </row>
    <row r="72" spans="1:11" ht="75" x14ac:dyDescent="0.25">
      <c r="A72" s="139"/>
      <c r="B72" s="127"/>
      <c r="C72" s="28" t="s">
        <v>20</v>
      </c>
      <c r="D72" s="18">
        <f>D352</f>
        <v>1585.5</v>
      </c>
      <c r="E72" s="18">
        <f t="shared" ref="E72:H74" si="13">E352</f>
        <v>1585.5</v>
      </c>
      <c r="F72" s="18">
        <f t="shared" si="13"/>
        <v>1585.5</v>
      </c>
      <c r="G72" s="18">
        <f t="shared" si="13"/>
        <v>1585.5</v>
      </c>
      <c r="H72" s="18">
        <f t="shared" si="13"/>
        <v>1585.5</v>
      </c>
      <c r="I72" s="20">
        <v>0</v>
      </c>
      <c r="J72" s="20">
        <v>0</v>
      </c>
      <c r="K72" s="20">
        <v>0</v>
      </c>
    </row>
    <row r="73" spans="1:11" ht="45" x14ac:dyDescent="0.25">
      <c r="A73" s="139"/>
      <c r="B73" s="127"/>
      <c r="C73" s="27" t="s">
        <v>21</v>
      </c>
      <c r="D73" s="18">
        <f>D353</f>
        <v>38330.800000000003</v>
      </c>
      <c r="E73" s="18">
        <f t="shared" si="13"/>
        <v>38330.800000000003</v>
      </c>
      <c r="F73" s="18">
        <f t="shared" si="13"/>
        <v>38330.800000000003</v>
      </c>
      <c r="G73" s="18">
        <f t="shared" si="13"/>
        <v>38330.800000000003</v>
      </c>
      <c r="H73" s="18">
        <f t="shared" si="13"/>
        <v>38330.800000000003</v>
      </c>
      <c r="I73" s="20">
        <v>0</v>
      </c>
      <c r="J73" s="20">
        <v>0</v>
      </c>
      <c r="K73" s="20">
        <v>0</v>
      </c>
    </row>
    <row r="74" spans="1:11" ht="75" x14ac:dyDescent="0.25">
      <c r="A74" s="139"/>
      <c r="B74" s="127"/>
      <c r="C74" s="28" t="s">
        <v>22</v>
      </c>
      <c r="D74" s="18">
        <f>D354</f>
        <v>38330.800000000003</v>
      </c>
      <c r="E74" s="18">
        <f t="shared" si="13"/>
        <v>38330.800000000003</v>
      </c>
      <c r="F74" s="18">
        <f t="shared" si="13"/>
        <v>38330.800000000003</v>
      </c>
      <c r="G74" s="18">
        <f t="shared" si="13"/>
        <v>38330.800000000003</v>
      </c>
      <c r="H74" s="18">
        <f t="shared" si="13"/>
        <v>38330.800000000003</v>
      </c>
      <c r="I74" s="20">
        <v>0</v>
      </c>
      <c r="J74" s="20">
        <v>0</v>
      </c>
      <c r="K74" s="20">
        <v>0</v>
      </c>
    </row>
    <row r="75" spans="1:11" ht="45" x14ac:dyDescent="0.25">
      <c r="A75" s="139"/>
      <c r="B75" s="127"/>
      <c r="C75" s="27" t="s">
        <v>23</v>
      </c>
      <c r="D75" s="18">
        <v>0</v>
      </c>
      <c r="E75" s="18">
        <v>0</v>
      </c>
      <c r="F75" s="18">
        <f>F89+F145+F159+F215+F250+F285+F348</f>
        <v>0</v>
      </c>
      <c r="G75" s="18">
        <v>0</v>
      </c>
      <c r="H75" s="18">
        <v>0</v>
      </c>
      <c r="I75" s="16">
        <v>0</v>
      </c>
      <c r="J75" s="16">
        <v>0</v>
      </c>
      <c r="K75" s="16">
        <v>0</v>
      </c>
    </row>
    <row r="76" spans="1:11" ht="45" x14ac:dyDescent="0.25">
      <c r="A76" s="139"/>
      <c r="B76" s="128"/>
      <c r="C76" s="27" t="s">
        <v>28</v>
      </c>
      <c r="D76" s="18">
        <f>D90+D146+D160+D216+D251+D286+D349</f>
        <v>0</v>
      </c>
      <c r="E76" s="18">
        <f>E90+E146+E160+E216+E251+E286+E349</f>
        <v>0</v>
      </c>
      <c r="F76" s="18">
        <f>F90+F146+F160+F216+F251+F286+F349</f>
        <v>0</v>
      </c>
      <c r="G76" s="18">
        <f>G90+G146+G160+G216+G251+G286+G349</f>
        <v>0</v>
      </c>
      <c r="H76" s="18">
        <f>H90+H146+H160+H216+H251+H286+H349</f>
        <v>0</v>
      </c>
      <c r="I76" s="16">
        <v>0</v>
      </c>
      <c r="J76" s="16">
        <v>0</v>
      </c>
      <c r="K76" s="16">
        <v>0</v>
      </c>
    </row>
    <row r="77" spans="1:11" x14ac:dyDescent="0.25">
      <c r="A77" s="139"/>
      <c r="B77" s="126" t="s">
        <v>38</v>
      </c>
      <c r="C77" s="26" t="s">
        <v>37</v>
      </c>
      <c r="D77" s="15">
        <f>D78+D80+D82+D83</f>
        <v>16890</v>
      </c>
      <c r="E77" s="15">
        <f>E78+E80+E82+E83</f>
        <v>16890</v>
      </c>
      <c r="F77" s="15">
        <f>F78+F80+F82+F83</f>
        <v>16890</v>
      </c>
      <c r="G77" s="15">
        <f>G78+G80+G82+G83</f>
        <v>16890</v>
      </c>
      <c r="H77" s="15">
        <f>H78+H80+H82+H83</f>
        <v>16890</v>
      </c>
      <c r="I77" s="16">
        <f>G77/D77*100</f>
        <v>100</v>
      </c>
      <c r="J77" s="16">
        <f>G77/E77*100</f>
        <v>100</v>
      </c>
      <c r="K77" s="16">
        <f>G77/F77*100</f>
        <v>100</v>
      </c>
    </row>
    <row r="78" spans="1:11" ht="30" x14ac:dyDescent="0.25">
      <c r="A78" s="139"/>
      <c r="B78" s="127"/>
      <c r="C78" s="27" t="s">
        <v>19</v>
      </c>
      <c r="D78" s="18">
        <f t="shared" ref="D78:H83" si="14">D162+D218+D288</f>
        <v>16890</v>
      </c>
      <c r="E78" s="18">
        <f t="shared" si="14"/>
        <v>16890</v>
      </c>
      <c r="F78" s="18">
        <f t="shared" si="14"/>
        <v>16890</v>
      </c>
      <c r="G78" s="18">
        <f t="shared" si="14"/>
        <v>16890</v>
      </c>
      <c r="H78" s="18">
        <f t="shared" si="14"/>
        <v>16890</v>
      </c>
      <c r="I78" s="20">
        <f>G78/D78*100</f>
        <v>100</v>
      </c>
      <c r="J78" s="20">
        <f>G78/E78*100</f>
        <v>100</v>
      </c>
      <c r="K78" s="20">
        <f>G78/F78*100</f>
        <v>100</v>
      </c>
    </row>
    <row r="79" spans="1:11" ht="75" x14ac:dyDescent="0.25">
      <c r="A79" s="139"/>
      <c r="B79" s="127"/>
      <c r="C79" s="28" t="s">
        <v>20</v>
      </c>
      <c r="D79" s="18">
        <f t="shared" si="14"/>
        <v>0</v>
      </c>
      <c r="E79" s="18">
        <f t="shared" si="14"/>
        <v>0</v>
      </c>
      <c r="F79" s="18">
        <f t="shared" si="14"/>
        <v>0</v>
      </c>
      <c r="G79" s="18">
        <f t="shared" si="14"/>
        <v>0</v>
      </c>
      <c r="H79" s="18">
        <f t="shared" si="14"/>
        <v>0</v>
      </c>
      <c r="I79" s="20">
        <v>0</v>
      </c>
      <c r="J79" s="20">
        <v>0</v>
      </c>
      <c r="K79" s="20">
        <v>0</v>
      </c>
    </row>
    <row r="80" spans="1:11" ht="45" x14ac:dyDescent="0.25">
      <c r="A80" s="139"/>
      <c r="B80" s="127"/>
      <c r="C80" s="27" t="s">
        <v>21</v>
      </c>
      <c r="D80" s="18">
        <f t="shared" si="14"/>
        <v>0</v>
      </c>
      <c r="E80" s="18">
        <f t="shared" si="14"/>
        <v>0</v>
      </c>
      <c r="F80" s="18">
        <f t="shared" si="14"/>
        <v>0</v>
      </c>
      <c r="G80" s="18">
        <f t="shared" si="14"/>
        <v>0</v>
      </c>
      <c r="H80" s="18">
        <f t="shared" si="14"/>
        <v>0</v>
      </c>
      <c r="I80" s="20">
        <v>0</v>
      </c>
      <c r="J80" s="20">
        <v>0</v>
      </c>
      <c r="K80" s="20">
        <v>0</v>
      </c>
    </row>
    <row r="81" spans="1:11" ht="75" x14ac:dyDescent="0.25">
      <c r="A81" s="139"/>
      <c r="B81" s="127"/>
      <c r="C81" s="28" t="s">
        <v>22</v>
      </c>
      <c r="D81" s="18">
        <f t="shared" si="14"/>
        <v>0</v>
      </c>
      <c r="E81" s="18">
        <f t="shared" si="14"/>
        <v>0</v>
      </c>
      <c r="F81" s="18">
        <f t="shared" si="14"/>
        <v>0</v>
      </c>
      <c r="G81" s="18">
        <f t="shared" si="14"/>
        <v>0</v>
      </c>
      <c r="H81" s="18">
        <f t="shared" si="14"/>
        <v>0</v>
      </c>
      <c r="I81" s="20">
        <v>0</v>
      </c>
      <c r="J81" s="20">
        <v>0</v>
      </c>
      <c r="K81" s="20">
        <v>0</v>
      </c>
    </row>
    <row r="82" spans="1:11" ht="45" x14ac:dyDescent="0.25">
      <c r="A82" s="139"/>
      <c r="B82" s="127"/>
      <c r="C82" s="27" t="s">
        <v>23</v>
      </c>
      <c r="D82" s="18">
        <f t="shared" si="14"/>
        <v>0</v>
      </c>
      <c r="E82" s="18">
        <f t="shared" si="14"/>
        <v>0</v>
      </c>
      <c r="F82" s="18">
        <f t="shared" si="14"/>
        <v>0</v>
      </c>
      <c r="G82" s="18">
        <f t="shared" si="14"/>
        <v>0</v>
      </c>
      <c r="H82" s="18">
        <f t="shared" si="14"/>
        <v>0</v>
      </c>
      <c r="I82" s="20">
        <v>0</v>
      </c>
      <c r="J82" s="20">
        <v>0</v>
      </c>
      <c r="K82" s="20">
        <v>0</v>
      </c>
    </row>
    <row r="83" spans="1:11" ht="45" x14ac:dyDescent="0.25">
      <c r="A83" s="139"/>
      <c r="B83" s="128"/>
      <c r="C83" s="27" t="s">
        <v>28</v>
      </c>
      <c r="D83" s="18">
        <f t="shared" si="14"/>
        <v>0</v>
      </c>
      <c r="E83" s="18">
        <f t="shared" si="14"/>
        <v>0</v>
      </c>
      <c r="F83" s="18">
        <f t="shared" si="14"/>
        <v>0</v>
      </c>
      <c r="G83" s="18">
        <f t="shared" si="14"/>
        <v>0</v>
      </c>
      <c r="H83" s="18">
        <f t="shared" si="14"/>
        <v>0</v>
      </c>
      <c r="I83" s="20">
        <v>0</v>
      </c>
      <c r="J83" s="20">
        <v>0</v>
      </c>
      <c r="K83" s="20">
        <v>0</v>
      </c>
    </row>
    <row r="84" spans="1:11" x14ac:dyDescent="0.25">
      <c r="A84" s="144" t="s">
        <v>39</v>
      </c>
      <c r="B84" s="126" t="s">
        <v>36</v>
      </c>
      <c r="C84" s="26" t="s">
        <v>18</v>
      </c>
      <c r="D84" s="15">
        <f>D85+D87+D89+D90</f>
        <v>10164.530000000001</v>
      </c>
      <c r="E84" s="15">
        <f>E85+E87+E89+E90</f>
        <v>10164.530000000001</v>
      </c>
      <c r="F84" s="15">
        <f>F85+F87+F89+F90</f>
        <v>10164.530000000001</v>
      </c>
      <c r="G84" s="15">
        <f>G85+G87+G89+G90</f>
        <v>10164.530000000001</v>
      </c>
      <c r="H84" s="15">
        <f>H85+H87+H89+H90</f>
        <v>10151.01</v>
      </c>
      <c r="I84" s="16">
        <f>G84/D84*100</f>
        <v>100</v>
      </c>
      <c r="J84" s="16">
        <f>G84/E84*100</f>
        <v>100</v>
      </c>
      <c r="K84" s="16">
        <f>G84/F84*100</f>
        <v>100</v>
      </c>
    </row>
    <row r="85" spans="1:11" ht="30" x14ac:dyDescent="0.25">
      <c r="A85" s="145"/>
      <c r="B85" s="127"/>
      <c r="C85" s="27" t="s">
        <v>19</v>
      </c>
      <c r="D85" s="18">
        <f>D99+D106+D113+D120+D127+D92+D134</f>
        <v>10164.530000000001</v>
      </c>
      <c r="E85" s="18">
        <f t="shared" ref="E85:H85" si="15">E99+E106+E113+E120+E127+E92+E134</f>
        <v>10164.530000000001</v>
      </c>
      <c r="F85" s="18">
        <f t="shared" si="15"/>
        <v>10164.530000000001</v>
      </c>
      <c r="G85" s="18">
        <f t="shared" si="15"/>
        <v>10164.530000000001</v>
      </c>
      <c r="H85" s="18">
        <f t="shared" si="15"/>
        <v>10151.01</v>
      </c>
      <c r="I85" s="20">
        <f>G85/D85*100</f>
        <v>100</v>
      </c>
      <c r="J85" s="20">
        <f>G85/E85*100</f>
        <v>100</v>
      </c>
      <c r="K85" s="20">
        <f>G85/F85*100</f>
        <v>100</v>
      </c>
    </row>
    <row r="86" spans="1:11" ht="75" x14ac:dyDescent="0.25">
      <c r="A86" s="145"/>
      <c r="B86" s="127"/>
      <c r="C86" s="28" t="s">
        <v>20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20">
        <v>0</v>
      </c>
      <c r="J86" s="20">
        <v>0</v>
      </c>
      <c r="K86" s="20">
        <v>0</v>
      </c>
    </row>
    <row r="87" spans="1:11" ht="45" x14ac:dyDescent="0.25">
      <c r="A87" s="145"/>
      <c r="B87" s="127"/>
      <c r="C87" s="27" t="s">
        <v>21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6">
        <v>0</v>
      </c>
      <c r="J87" s="16">
        <v>0</v>
      </c>
      <c r="K87" s="16">
        <v>0</v>
      </c>
    </row>
    <row r="88" spans="1:11" ht="75" x14ac:dyDescent="0.25">
      <c r="A88" s="145"/>
      <c r="B88" s="127"/>
      <c r="C88" s="28" t="s">
        <v>22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6">
        <v>0</v>
      </c>
      <c r="J88" s="16">
        <v>0</v>
      </c>
      <c r="K88" s="16">
        <v>0</v>
      </c>
    </row>
    <row r="89" spans="1:11" ht="45" x14ac:dyDescent="0.25">
      <c r="A89" s="145"/>
      <c r="B89" s="127"/>
      <c r="C89" s="27" t="s">
        <v>23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6">
        <v>0</v>
      </c>
      <c r="J89" s="16">
        <v>0</v>
      </c>
      <c r="K89" s="16">
        <v>0</v>
      </c>
    </row>
    <row r="90" spans="1:11" ht="45" x14ac:dyDescent="0.25">
      <c r="A90" s="146"/>
      <c r="B90" s="128"/>
      <c r="C90" s="27" t="s">
        <v>28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6">
        <v>0</v>
      </c>
      <c r="J90" s="16">
        <v>0</v>
      </c>
      <c r="K90" s="16">
        <v>0</v>
      </c>
    </row>
    <row r="91" spans="1:11" x14ac:dyDescent="0.25">
      <c r="A91" s="173" t="s">
        <v>40</v>
      </c>
      <c r="B91" s="126" t="s">
        <v>36</v>
      </c>
      <c r="C91" s="26" t="s">
        <v>18</v>
      </c>
      <c r="D91" s="15">
        <f>D92+D94+D96+D97</f>
        <v>104.5</v>
      </c>
      <c r="E91" s="15">
        <f>E92+E94+E96+E97</f>
        <v>104.5</v>
      </c>
      <c r="F91" s="15">
        <f>F92+F94+F96+F97</f>
        <v>104.5</v>
      </c>
      <c r="G91" s="15">
        <f>G92+G94+G96+G97</f>
        <v>104.5</v>
      </c>
      <c r="H91" s="15">
        <f>H92+H94+H96+H97</f>
        <v>104.5</v>
      </c>
      <c r="I91" s="16">
        <f>G91/D91*100</f>
        <v>100</v>
      </c>
      <c r="J91" s="16">
        <f>G91/E91*100</f>
        <v>100</v>
      </c>
      <c r="K91" s="16">
        <f>G91/F91*100</f>
        <v>100</v>
      </c>
    </row>
    <row r="92" spans="1:11" ht="30" x14ac:dyDescent="0.25">
      <c r="A92" s="174"/>
      <c r="B92" s="127"/>
      <c r="C92" s="27" t="s">
        <v>19</v>
      </c>
      <c r="D92" s="18">
        <v>104.5</v>
      </c>
      <c r="E92" s="18">
        <v>104.5</v>
      </c>
      <c r="F92" s="18">
        <v>104.5</v>
      </c>
      <c r="G92" s="18">
        <v>104.5</v>
      </c>
      <c r="H92" s="18">
        <v>104.5</v>
      </c>
      <c r="I92" s="20">
        <f>G92/D92*100</f>
        <v>100</v>
      </c>
      <c r="J92" s="20">
        <f>G92/E92*100</f>
        <v>100</v>
      </c>
      <c r="K92" s="20">
        <f>G92/F92*100</f>
        <v>100</v>
      </c>
    </row>
    <row r="93" spans="1:11" ht="75" x14ac:dyDescent="0.25">
      <c r="A93" s="174"/>
      <c r="B93" s="127"/>
      <c r="C93" s="28" t="s">
        <v>20</v>
      </c>
      <c r="D93" s="18">
        <v>0</v>
      </c>
      <c r="E93" s="18"/>
      <c r="F93" s="18">
        <v>0</v>
      </c>
      <c r="G93" s="18">
        <v>0</v>
      </c>
      <c r="H93" s="18">
        <v>0</v>
      </c>
      <c r="I93" s="20">
        <v>0</v>
      </c>
      <c r="J93" s="20">
        <v>0</v>
      </c>
      <c r="K93" s="20">
        <v>0</v>
      </c>
    </row>
    <row r="94" spans="1:11" ht="45" x14ac:dyDescent="0.25">
      <c r="A94" s="174"/>
      <c r="B94" s="127"/>
      <c r="C94" s="27" t="s">
        <v>21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</row>
    <row r="95" spans="1:11" ht="75" x14ac:dyDescent="0.25">
      <c r="A95" s="174"/>
      <c r="B95" s="127"/>
      <c r="C95" s="28" t="s">
        <v>22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</row>
    <row r="96" spans="1:11" ht="45" x14ac:dyDescent="0.25">
      <c r="A96" s="174"/>
      <c r="B96" s="127"/>
      <c r="C96" s="27" t="s">
        <v>23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</row>
    <row r="97" spans="1:11" ht="45" x14ac:dyDescent="0.25">
      <c r="A97" s="175"/>
      <c r="B97" s="128"/>
      <c r="C97" s="27" t="s">
        <v>28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</row>
    <row r="98" spans="1:11" x14ac:dyDescent="0.25">
      <c r="A98" s="147" t="s">
        <v>41</v>
      </c>
      <c r="B98" s="126" t="s">
        <v>36</v>
      </c>
      <c r="C98" s="26" t="s">
        <v>18</v>
      </c>
      <c r="D98" s="15">
        <f>D99+D101+D103+D104</f>
        <v>258.5</v>
      </c>
      <c r="E98" s="15">
        <f>E99+E101+E103+E104</f>
        <v>258.5</v>
      </c>
      <c r="F98" s="15">
        <f>F99+F101+F103+F104</f>
        <v>258.5</v>
      </c>
      <c r="G98" s="15">
        <f>G99+G101+G103+G104</f>
        <v>258.5</v>
      </c>
      <c r="H98" s="15">
        <f>H99+H101+H103+H104</f>
        <v>258.5</v>
      </c>
      <c r="I98" s="16">
        <f>G98/D98*100</f>
        <v>100</v>
      </c>
      <c r="J98" s="16">
        <f>G98/E98*100</f>
        <v>100</v>
      </c>
      <c r="K98" s="16">
        <f>G98/F98*100</f>
        <v>100</v>
      </c>
    </row>
    <row r="99" spans="1:11" ht="30" x14ac:dyDescent="0.25">
      <c r="A99" s="148"/>
      <c r="B99" s="127"/>
      <c r="C99" s="27" t="s">
        <v>19</v>
      </c>
      <c r="D99" s="18">
        <v>258.5</v>
      </c>
      <c r="E99" s="18">
        <v>258.5</v>
      </c>
      <c r="F99" s="18">
        <v>258.5</v>
      </c>
      <c r="G99" s="18">
        <v>258.5</v>
      </c>
      <c r="H99" s="18">
        <v>258.5</v>
      </c>
      <c r="I99" s="20">
        <f>G99/D99*100</f>
        <v>100</v>
      </c>
      <c r="J99" s="20">
        <f>G99/E99*100</f>
        <v>100</v>
      </c>
      <c r="K99" s="20">
        <f>G99/F99*100</f>
        <v>100</v>
      </c>
    </row>
    <row r="100" spans="1:11" ht="75" x14ac:dyDescent="0.25">
      <c r="A100" s="148"/>
      <c r="B100" s="127"/>
      <c r="C100" s="28" t="s">
        <v>20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20">
        <v>0</v>
      </c>
      <c r="J100" s="20">
        <v>0</v>
      </c>
      <c r="K100" s="20">
        <v>0</v>
      </c>
    </row>
    <row r="101" spans="1:11" ht="45" x14ac:dyDescent="0.25">
      <c r="A101" s="148"/>
      <c r="B101" s="127"/>
      <c r="C101" s="27" t="s">
        <v>21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</row>
    <row r="102" spans="1:11" ht="75" x14ac:dyDescent="0.25">
      <c r="A102" s="148"/>
      <c r="B102" s="127"/>
      <c r="C102" s="28" t="s">
        <v>22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</row>
    <row r="103" spans="1:11" ht="45" x14ac:dyDescent="0.25">
      <c r="A103" s="148"/>
      <c r="B103" s="127"/>
      <c r="C103" s="27" t="s">
        <v>23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</row>
    <row r="104" spans="1:11" ht="45" x14ac:dyDescent="0.25">
      <c r="A104" s="149"/>
      <c r="B104" s="128"/>
      <c r="C104" s="27" t="s">
        <v>28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</row>
    <row r="105" spans="1:11" x14ac:dyDescent="0.25">
      <c r="A105" s="147" t="s">
        <v>42</v>
      </c>
      <c r="B105" s="126" t="s">
        <v>36</v>
      </c>
      <c r="C105" s="26" t="s">
        <v>18</v>
      </c>
      <c r="D105" s="15">
        <f>D106+D108+D110+D111</f>
        <v>115</v>
      </c>
      <c r="E105" s="15">
        <f>E106+E108+E110+E111</f>
        <v>115</v>
      </c>
      <c r="F105" s="15">
        <f>F106+F108+F110+F111</f>
        <v>115</v>
      </c>
      <c r="G105" s="15">
        <f>G106+G108+G110+G111</f>
        <v>115</v>
      </c>
      <c r="H105" s="15">
        <f>H106+H108+H110+H111</f>
        <v>115</v>
      </c>
      <c r="I105" s="16">
        <f>G105/D105*100</f>
        <v>100</v>
      </c>
      <c r="J105" s="16">
        <f>G105/E105*100</f>
        <v>100</v>
      </c>
      <c r="K105" s="16">
        <f>G105/F105*100</f>
        <v>100</v>
      </c>
    </row>
    <row r="106" spans="1:11" ht="30" x14ac:dyDescent="0.25">
      <c r="A106" s="148"/>
      <c r="B106" s="127"/>
      <c r="C106" s="27" t="s">
        <v>19</v>
      </c>
      <c r="D106" s="18">
        <v>115</v>
      </c>
      <c r="E106" s="18">
        <v>115</v>
      </c>
      <c r="F106" s="18">
        <v>115</v>
      </c>
      <c r="G106" s="18">
        <v>115</v>
      </c>
      <c r="H106" s="18">
        <v>115</v>
      </c>
      <c r="I106" s="20">
        <f>G106/D106*100</f>
        <v>100</v>
      </c>
      <c r="J106" s="20">
        <f>G106/E106*100</f>
        <v>100</v>
      </c>
      <c r="K106" s="20">
        <f>G106/F106*100</f>
        <v>100</v>
      </c>
    </row>
    <row r="107" spans="1:11" ht="75" x14ac:dyDescent="0.25">
      <c r="A107" s="148"/>
      <c r="B107" s="127"/>
      <c r="C107" s="28" t="s">
        <v>20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</row>
    <row r="108" spans="1:11" ht="45" x14ac:dyDescent="0.25">
      <c r="A108" s="148"/>
      <c r="B108" s="127"/>
      <c r="C108" s="27" t="s">
        <v>21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</row>
    <row r="109" spans="1:11" ht="75" x14ac:dyDescent="0.25">
      <c r="A109" s="148"/>
      <c r="B109" s="127"/>
      <c r="C109" s="28" t="s">
        <v>22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</row>
    <row r="110" spans="1:11" ht="45" x14ac:dyDescent="0.25">
      <c r="A110" s="148"/>
      <c r="B110" s="127"/>
      <c r="C110" s="27" t="s">
        <v>23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</row>
    <row r="111" spans="1:11" ht="45" x14ac:dyDescent="0.25">
      <c r="A111" s="149"/>
      <c r="B111" s="128"/>
      <c r="C111" s="27" t="s">
        <v>28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x14ac:dyDescent="0.25">
      <c r="A112" s="147" t="s">
        <v>43</v>
      </c>
      <c r="B112" s="126" t="s">
        <v>36</v>
      </c>
      <c r="C112" s="26" t="s">
        <v>18</v>
      </c>
      <c r="D112" s="15">
        <f>D113+D115+D117+D118</f>
        <v>59</v>
      </c>
      <c r="E112" s="15">
        <f>E113+E115+E117+E118</f>
        <v>59</v>
      </c>
      <c r="F112" s="15">
        <f>F113+F115+F117+F118</f>
        <v>59</v>
      </c>
      <c r="G112" s="15">
        <f>G113+G115+G117+G118</f>
        <v>59</v>
      </c>
      <c r="H112" s="15">
        <f>H113+H115+H117+H118</f>
        <v>59</v>
      </c>
      <c r="I112" s="16">
        <f>G112/D112*100</f>
        <v>100</v>
      </c>
      <c r="J112" s="16">
        <f>G112/E112*100</f>
        <v>100</v>
      </c>
      <c r="K112" s="16">
        <f>G112/F112*100</f>
        <v>100</v>
      </c>
    </row>
    <row r="113" spans="1:11" ht="30" x14ac:dyDescent="0.25">
      <c r="A113" s="148"/>
      <c r="B113" s="127"/>
      <c r="C113" s="27" t="s">
        <v>19</v>
      </c>
      <c r="D113" s="18">
        <v>59</v>
      </c>
      <c r="E113" s="18">
        <v>59</v>
      </c>
      <c r="F113" s="18">
        <v>59</v>
      </c>
      <c r="G113" s="18">
        <v>59</v>
      </c>
      <c r="H113" s="18">
        <v>59</v>
      </c>
      <c r="I113" s="20">
        <f>G113/D113*100</f>
        <v>100</v>
      </c>
      <c r="J113" s="20">
        <f>G113/E113*100</f>
        <v>100</v>
      </c>
      <c r="K113" s="20">
        <f>G113/F113*100</f>
        <v>100</v>
      </c>
    </row>
    <row r="114" spans="1:11" ht="75" x14ac:dyDescent="0.25">
      <c r="A114" s="148"/>
      <c r="B114" s="127"/>
      <c r="C114" s="28" t="s">
        <v>20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</row>
    <row r="115" spans="1:11" ht="45" x14ac:dyDescent="0.25">
      <c r="A115" s="148"/>
      <c r="B115" s="127"/>
      <c r="C115" s="27" t="s">
        <v>21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</row>
    <row r="116" spans="1:11" ht="75" x14ac:dyDescent="0.25">
      <c r="A116" s="148"/>
      <c r="B116" s="127"/>
      <c r="C116" s="28" t="s">
        <v>22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</row>
    <row r="117" spans="1:11" ht="45" x14ac:dyDescent="0.25">
      <c r="A117" s="148"/>
      <c r="B117" s="127"/>
      <c r="C117" s="27" t="s">
        <v>23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</row>
    <row r="118" spans="1:11" ht="45" x14ac:dyDescent="0.25">
      <c r="A118" s="149"/>
      <c r="B118" s="128"/>
      <c r="C118" s="27" t="s">
        <v>28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</row>
    <row r="119" spans="1:11" x14ac:dyDescent="0.25">
      <c r="A119" s="173" t="s">
        <v>44</v>
      </c>
      <c r="B119" s="126" t="s">
        <v>36</v>
      </c>
      <c r="C119" s="26" t="s">
        <v>18</v>
      </c>
      <c r="D119" s="15">
        <f>D120+D122+D124+D125</f>
        <v>205.03</v>
      </c>
      <c r="E119" s="15">
        <f>E120+E122+E124+E125</f>
        <v>205.03</v>
      </c>
      <c r="F119" s="15">
        <f>F120+F122+F124+F125</f>
        <v>205.03</v>
      </c>
      <c r="G119" s="15">
        <f>G120+G122+G124+G125</f>
        <v>205.03</v>
      </c>
      <c r="H119" s="15">
        <f>H120+H122+H124+H125</f>
        <v>205.03</v>
      </c>
      <c r="I119" s="16">
        <f>G119/D119*100</f>
        <v>100</v>
      </c>
      <c r="J119" s="16">
        <f>G119/E119*100</f>
        <v>100</v>
      </c>
      <c r="K119" s="16">
        <f>G119/F119*100</f>
        <v>100</v>
      </c>
    </row>
    <row r="120" spans="1:11" ht="30" x14ac:dyDescent="0.25">
      <c r="A120" s="174"/>
      <c r="B120" s="127"/>
      <c r="C120" s="27" t="s">
        <v>19</v>
      </c>
      <c r="D120" s="18">
        <v>205.03</v>
      </c>
      <c r="E120" s="18">
        <v>205.03</v>
      </c>
      <c r="F120" s="18">
        <v>205.03</v>
      </c>
      <c r="G120" s="18">
        <v>205.03</v>
      </c>
      <c r="H120" s="18">
        <v>205.03</v>
      </c>
      <c r="I120" s="20">
        <f>G120/D120*100</f>
        <v>100</v>
      </c>
      <c r="J120" s="20">
        <f>G120/E120*100</f>
        <v>100</v>
      </c>
      <c r="K120" s="20">
        <f>G120/F120*100</f>
        <v>100</v>
      </c>
    </row>
    <row r="121" spans="1:11" ht="75" x14ac:dyDescent="0.25">
      <c r="A121" s="174"/>
      <c r="B121" s="127"/>
      <c r="C121" s="28" t="s">
        <v>20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</row>
    <row r="122" spans="1:11" ht="45" x14ac:dyDescent="0.25">
      <c r="A122" s="174"/>
      <c r="B122" s="127"/>
      <c r="C122" s="27" t="s">
        <v>21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</row>
    <row r="123" spans="1:11" ht="75" x14ac:dyDescent="0.25">
      <c r="A123" s="174"/>
      <c r="B123" s="127"/>
      <c r="C123" s="28" t="s">
        <v>22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</row>
    <row r="124" spans="1:11" ht="45" x14ac:dyDescent="0.25">
      <c r="A124" s="174"/>
      <c r="B124" s="127"/>
      <c r="C124" s="27" t="s">
        <v>23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45" x14ac:dyDescent="0.25">
      <c r="A125" s="175"/>
      <c r="B125" s="128"/>
      <c r="C125" s="27" t="s">
        <v>28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</row>
    <row r="126" spans="1:11" x14ac:dyDescent="0.25">
      <c r="A126" s="173" t="s">
        <v>45</v>
      </c>
      <c r="B126" s="126" t="s">
        <v>36</v>
      </c>
      <c r="C126" s="26" t="s">
        <v>18</v>
      </c>
      <c r="D126" s="15">
        <f>D127+D129+D131+D132</f>
        <v>9035.5</v>
      </c>
      <c r="E126" s="15">
        <f>E127+E129+E131+E132</f>
        <v>9035.5</v>
      </c>
      <c r="F126" s="15">
        <f>F127+F129+F131+F132</f>
        <v>9035.5</v>
      </c>
      <c r="G126" s="15">
        <f>G127+G129+G131+G132</f>
        <v>9035.5</v>
      </c>
      <c r="H126" s="15">
        <f>H127+H129+H131+H132</f>
        <v>9021.98</v>
      </c>
      <c r="I126" s="16">
        <f>G126/D126*100</f>
        <v>100</v>
      </c>
      <c r="J126" s="16">
        <f>G126/E126*100</f>
        <v>100</v>
      </c>
      <c r="K126" s="16">
        <f>G126/F126*100</f>
        <v>100</v>
      </c>
    </row>
    <row r="127" spans="1:11" ht="30" x14ac:dyDescent="0.25">
      <c r="A127" s="174"/>
      <c r="B127" s="127"/>
      <c r="C127" s="27" t="s">
        <v>19</v>
      </c>
      <c r="D127" s="18">
        <v>9035.5</v>
      </c>
      <c r="E127" s="18">
        <v>9035.5</v>
      </c>
      <c r="F127" s="18">
        <v>9035.5</v>
      </c>
      <c r="G127" s="18">
        <v>9035.5</v>
      </c>
      <c r="H127" s="18">
        <v>9021.98</v>
      </c>
      <c r="I127" s="20">
        <f>G127/D127*100</f>
        <v>100</v>
      </c>
      <c r="J127" s="20">
        <f>G127/E127*100</f>
        <v>100</v>
      </c>
      <c r="K127" s="20">
        <f>G127/F127*100</f>
        <v>100</v>
      </c>
    </row>
    <row r="128" spans="1:11" ht="75" x14ac:dyDescent="0.25">
      <c r="A128" s="174"/>
      <c r="B128" s="127"/>
      <c r="C128" s="28" t="s">
        <v>20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</row>
    <row r="129" spans="1:11" ht="45" x14ac:dyDescent="0.25">
      <c r="A129" s="174"/>
      <c r="B129" s="127"/>
      <c r="C129" s="27" t="s">
        <v>21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</row>
    <row r="130" spans="1:11" ht="75" x14ac:dyDescent="0.25">
      <c r="A130" s="174"/>
      <c r="B130" s="127"/>
      <c r="C130" s="28" t="s">
        <v>22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</row>
    <row r="131" spans="1:11" ht="45" x14ac:dyDescent="0.25">
      <c r="A131" s="174"/>
      <c r="B131" s="127"/>
      <c r="C131" s="27" t="s">
        <v>23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</row>
    <row r="132" spans="1:11" ht="45" x14ac:dyDescent="0.25">
      <c r="A132" s="175"/>
      <c r="B132" s="128"/>
      <c r="C132" s="27" t="s">
        <v>28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</row>
    <row r="133" spans="1:11" x14ac:dyDescent="0.25">
      <c r="A133" s="173" t="s">
        <v>46</v>
      </c>
      <c r="B133" s="126" t="s">
        <v>36</v>
      </c>
      <c r="C133" s="26" t="s">
        <v>18</v>
      </c>
      <c r="D133" s="15">
        <f>D134+D136+D138+D139</f>
        <v>387</v>
      </c>
      <c r="E133" s="15">
        <f>E134+E136+E138+E139</f>
        <v>387</v>
      </c>
      <c r="F133" s="15">
        <f>F134+F136+F138+F139</f>
        <v>387</v>
      </c>
      <c r="G133" s="15">
        <f>G134+G136+G138+G139</f>
        <v>387</v>
      </c>
      <c r="H133" s="15">
        <f>H134+H136+H138+H139</f>
        <v>387</v>
      </c>
      <c r="I133" s="16">
        <f>G133/D133*100</f>
        <v>100</v>
      </c>
      <c r="J133" s="16">
        <f>G133/E133*100</f>
        <v>100</v>
      </c>
      <c r="K133" s="16">
        <f>G133/F133*100</f>
        <v>100</v>
      </c>
    </row>
    <row r="134" spans="1:11" ht="30" x14ac:dyDescent="0.25">
      <c r="A134" s="174"/>
      <c r="B134" s="127"/>
      <c r="C134" s="27" t="s">
        <v>19</v>
      </c>
      <c r="D134" s="18">
        <v>387</v>
      </c>
      <c r="E134" s="18">
        <v>387</v>
      </c>
      <c r="F134" s="18">
        <v>387</v>
      </c>
      <c r="G134" s="18">
        <v>387</v>
      </c>
      <c r="H134" s="18">
        <v>387</v>
      </c>
      <c r="I134" s="20">
        <f>G134/D134*100</f>
        <v>100</v>
      </c>
      <c r="J134" s="20">
        <f>G134/E134*100</f>
        <v>100</v>
      </c>
      <c r="K134" s="20">
        <f>G134/F134*100</f>
        <v>100</v>
      </c>
    </row>
    <row r="135" spans="1:11" ht="75" x14ac:dyDescent="0.25">
      <c r="A135" s="174"/>
      <c r="B135" s="127"/>
      <c r="C135" s="28" t="s">
        <v>20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</row>
    <row r="136" spans="1:11" ht="45" x14ac:dyDescent="0.25">
      <c r="A136" s="174"/>
      <c r="B136" s="127"/>
      <c r="C136" s="27" t="s">
        <v>21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</row>
    <row r="137" spans="1:11" ht="75" x14ac:dyDescent="0.25">
      <c r="A137" s="174"/>
      <c r="B137" s="127"/>
      <c r="C137" s="28" t="s">
        <v>22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</row>
    <row r="138" spans="1:11" ht="45" x14ac:dyDescent="0.25">
      <c r="A138" s="174"/>
      <c r="B138" s="127"/>
      <c r="C138" s="27" t="s">
        <v>23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</row>
    <row r="139" spans="1:11" ht="45" x14ac:dyDescent="0.25">
      <c r="A139" s="175"/>
      <c r="B139" s="128"/>
      <c r="C139" s="27" t="s">
        <v>28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</row>
    <row r="140" spans="1:11" x14ac:dyDescent="0.25">
      <c r="A140" s="144" t="s">
        <v>47</v>
      </c>
      <c r="B140" s="126" t="s">
        <v>48</v>
      </c>
      <c r="C140" s="26" t="s">
        <v>18</v>
      </c>
      <c r="D140" s="15">
        <f>D141+D143+D145+D146</f>
        <v>2166.4</v>
      </c>
      <c r="E140" s="15">
        <f>E141+E143+E145+E146</f>
        <v>2166.4</v>
      </c>
      <c r="F140" s="15">
        <f>F141+F143+F145+F146</f>
        <v>2166.4</v>
      </c>
      <c r="G140" s="15">
        <f>G141+G143+G145+G146</f>
        <v>2166.4</v>
      </c>
      <c r="H140" s="15">
        <f>H141+H143+H145+H146</f>
        <v>2166.4</v>
      </c>
      <c r="I140" s="16">
        <f>G140/D140*100</f>
        <v>100</v>
      </c>
      <c r="J140" s="16">
        <f>G140/E140*100</f>
        <v>100</v>
      </c>
      <c r="K140" s="16">
        <f>G140/F140*100</f>
        <v>100</v>
      </c>
    </row>
    <row r="141" spans="1:11" ht="30" x14ac:dyDescent="0.25">
      <c r="A141" s="145"/>
      <c r="B141" s="127"/>
      <c r="C141" s="27" t="s">
        <v>19</v>
      </c>
      <c r="D141" s="18">
        <f>D148</f>
        <v>2166.4</v>
      </c>
      <c r="E141" s="18">
        <f t="shared" ref="E141:H141" si="16">E148</f>
        <v>2166.4</v>
      </c>
      <c r="F141" s="18">
        <f t="shared" si="16"/>
        <v>2166.4</v>
      </c>
      <c r="G141" s="18">
        <f t="shared" si="16"/>
        <v>2166.4</v>
      </c>
      <c r="H141" s="18">
        <f t="shared" si="16"/>
        <v>2166.4</v>
      </c>
      <c r="I141" s="20">
        <f>G141/D141*100</f>
        <v>100</v>
      </c>
      <c r="J141" s="20">
        <f>G141/E141*100</f>
        <v>100</v>
      </c>
      <c r="K141" s="20">
        <f>G141/F141*100</f>
        <v>100</v>
      </c>
    </row>
    <row r="142" spans="1:11" ht="75" x14ac:dyDescent="0.25">
      <c r="A142" s="145"/>
      <c r="B142" s="127"/>
      <c r="C142" s="28" t="s">
        <v>20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</row>
    <row r="143" spans="1:11" ht="45" x14ac:dyDescent="0.25">
      <c r="A143" s="145"/>
      <c r="B143" s="127"/>
      <c r="C143" s="27" t="s">
        <v>21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</row>
    <row r="144" spans="1:11" ht="75" x14ac:dyDescent="0.25">
      <c r="A144" s="145"/>
      <c r="B144" s="127"/>
      <c r="C144" s="28" t="s">
        <v>22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</row>
    <row r="145" spans="1:11" ht="45" x14ac:dyDescent="0.25">
      <c r="A145" s="145"/>
      <c r="B145" s="127"/>
      <c r="C145" s="27" t="s">
        <v>23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</row>
    <row r="146" spans="1:11" ht="45" x14ac:dyDescent="0.25">
      <c r="A146" s="146"/>
      <c r="B146" s="128"/>
      <c r="C146" s="27" t="s">
        <v>28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</row>
    <row r="147" spans="1:11" x14ac:dyDescent="0.25">
      <c r="A147" s="170" t="s">
        <v>49</v>
      </c>
      <c r="B147" s="126" t="s">
        <v>50</v>
      </c>
      <c r="C147" s="26" t="s">
        <v>18</v>
      </c>
      <c r="D147" s="15">
        <f>D148+D150+D152+D153</f>
        <v>2166.4</v>
      </c>
      <c r="E147" s="15">
        <f>E148+E150+E152+E153</f>
        <v>2166.4</v>
      </c>
      <c r="F147" s="15">
        <f>F148+F150+F152+F153</f>
        <v>2166.4</v>
      </c>
      <c r="G147" s="15">
        <f>G148+G150+G152+G153</f>
        <v>2166.4</v>
      </c>
      <c r="H147" s="15">
        <f>H148+H150+H152+H153</f>
        <v>2166.4</v>
      </c>
      <c r="I147" s="16">
        <f>G147/D147*100</f>
        <v>100</v>
      </c>
      <c r="J147" s="16">
        <f>G147/E147*100</f>
        <v>100</v>
      </c>
      <c r="K147" s="16">
        <f>G147/F147*100</f>
        <v>100</v>
      </c>
    </row>
    <row r="148" spans="1:11" ht="30" x14ac:dyDescent="0.25">
      <c r="A148" s="171"/>
      <c r="B148" s="127"/>
      <c r="C148" s="27" t="s">
        <v>19</v>
      </c>
      <c r="D148" s="18">
        <v>2166.4</v>
      </c>
      <c r="E148" s="18">
        <v>2166.4</v>
      </c>
      <c r="F148" s="18">
        <v>2166.4</v>
      </c>
      <c r="G148" s="18">
        <v>2166.4</v>
      </c>
      <c r="H148" s="18">
        <v>2166.4</v>
      </c>
      <c r="I148" s="20">
        <f>G148/D148*100</f>
        <v>100</v>
      </c>
      <c r="J148" s="20">
        <f>G148/E148*100</f>
        <v>100</v>
      </c>
      <c r="K148" s="20">
        <f>G148/F148*100</f>
        <v>100</v>
      </c>
    </row>
    <row r="149" spans="1:11" ht="75" x14ac:dyDescent="0.25">
      <c r="A149" s="171"/>
      <c r="B149" s="127"/>
      <c r="C149" s="28" t="s">
        <v>20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</row>
    <row r="150" spans="1:11" ht="45" x14ac:dyDescent="0.25">
      <c r="A150" s="171"/>
      <c r="B150" s="127"/>
      <c r="C150" s="27" t="s">
        <v>21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</row>
    <row r="151" spans="1:11" ht="75" x14ac:dyDescent="0.25">
      <c r="A151" s="171"/>
      <c r="B151" s="127"/>
      <c r="C151" s="28" t="s">
        <v>22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</row>
    <row r="152" spans="1:11" ht="45" x14ac:dyDescent="0.25">
      <c r="A152" s="171"/>
      <c r="B152" s="127"/>
      <c r="C152" s="27" t="s">
        <v>23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</row>
    <row r="153" spans="1:11" ht="45" x14ac:dyDescent="0.25">
      <c r="A153" s="172"/>
      <c r="B153" s="128"/>
      <c r="C153" s="27" t="s">
        <v>28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</row>
    <row r="154" spans="1:11" s="30" customFormat="1" x14ac:dyDescent="0.25">
      <c r="A154" s="161" t="s">
        <v>51</v>
      </c>
      <c r="B154" s="126" t="s">
        <v>26</v>
      </c>
      <c r="C154" s="29" t="s">
        <v>18</v>
      </c>
      <c r="D154" s="15">
        <f>D155+D157+D159+D160</f>
        <v>16135.3</v>
      </c>
      <c r="E154" s="15">
        <f>E155+E157+E159+E160</f>
        <v>16135.3</v>
      </c>
      <c r="F154" s="15">
        <f>F155+F157+F159+F160</f>
        <v>16135.3</v>
      </c>
      <c r="G154" s="15">
        <f>G155+G157+G159+G160</f>
        <v>16135.3</v>
      </c>
      <c r="H154" s="15">
        <f>H155+H157+H159+H160</f>
        <v>16135.3</v>
      </c>
      <c r="I154" s="16">
        <f>G154/D154*100</f>
        <v>100</v>
      </c>
      <c r="J154" s="16">
        <f>G154/E154*100</f>
        <v>100</v>
      </c>
      <c r="K154" s="16">
        <f>G154/F154*100</f>
        <v>100</v>
      </c>
    </row>
    <row r="155" spans="1:11" ht="30" x14ac:dyDescent="0.25">
      <c r="A155" s="162"/>
      <c r="B155" s="127"/>
      <c r="C155" s="27" t="s">
        <v>19</v>
      </c>
      <c r="D155" s="18">
        <f>D169+D183+D197</f>
        <v>16135.3</v>
      </c>
      <c r="E155" s="18">
        <f>E169+E183+E197</f>
        <v>16135.3</v>
      </c>
      <c r="F155" s="18">
        <f t="shared" ref="F155:H155" si="17">F169+F183+F197</f>
        <v>16135.3</v>
      </c>
      <c r="G155" s="18">
        <f t="shared" si="17"/>
        <v>16135.3</v>
      </c>
      <c r="H155" s="18">
        <f t="shared" si="17"/>
        <v>16135.3</v>
      </c>
      <c r="I155" s="20">
        <f>G155/D155*100</f>
        <v>100</v>
      </c>
      <c r="J155" s="20">
        <f>G155/E155*100</f>
        <v>100</v>
      </c>
      <c r="K155" s="20">
        <f>G155/F155*100</f>
        <v>100</v>
      </c>
    </row>
    <row r="156" spans="1:11" ht="75" x14ac:dyDescent="0.25">
      <c r="A156" s="162"/>
      <c r="B156" s="127"/>
      <c r="C156" s="28" t="s">
        <v>20</v>
      </c>
      <c r="D156" s="18">
        <f>D170+D184</f>
        <v>0</v>
      </c>
      <c r="E156" s="18">
        <f t="shared" ref="E156:H156" si="18">E170+E184</f>
        <v>0</v>
      </c>
      <c r="F156" s="18">
        <f t="shared" si="18"/>
        <v>0</v>
      </c>
      <c r="G156" s="18">
        <f t="shared" si="18"/>
        <v>0</v>
      </c>
      <c r="H156" s="18">
        <f t="shared" si="18"/>
        <v>0</v>
      </c>
      <c r="I156" s="18">
        <v>0</v>
      </c>
      <c r="J156" s="18">
        <v>0</v>
      </c>
      <c r="K156" s="18">
        <v>0</v>
      </c>
    </row>
    <row r="157" spans="1:11" ht="45" x14ac:dyDescent="0.25">
      <c r="A157" s="162"/>
      <c r="B157" s="127"/>
      <c r="C157" s="27" t="s">
        <v>21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</row>
    <row r="158" spans="1:11" ht="75" x14ac:dyDescent="0.25">
      <c r="A158" s="162"/>
      <c r="B158" s="127"/>
      <c r="C158" s="28" t="s">
        <v>22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</row>
    <row r="159" spans="1:11" ht="45" x14ac:dyDescent="0.25">
      <c r="A159" s="162"/>
      <c r="B159" s="127"/>
      <c r="C159" s="27" t="s">
        <v>23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</row>
    <row r="160" spans="1:11" ht="45" x14ac:dyDescent="0.25">
      <c r="A160" s="162"/>
      <c r="B160" s="128"/>
      <c r="C160" s="27" t="s">
        <v>28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</row>
    <row r="161" spans="1:11" x14ac:dyDescent="0.25">
      <c r="A161" s="162"/>
      <c r="B161" s="126" t="s">
        <v>29</v>
      </c>
      <c r="C161" s="26" t="s">
        <v>18</v>
      </c>
      <c r="D161" s="15">
        <f>D162+D164+D166+D167</f>
        <v>7000</v>
      </c>
      <c r="E161" s="15">
        <f>E162+E164+E166+E167</f>
        <v>7000</v>
      </c>
      <c r="F161" s="15">
        <f>F162+F164+F166+F167</f>
        <v>7000</v>
      </c>
      <c r="G161" s="15">
        <f>G162+G164+G166+G167</f>
        <v>7000</v>
      </c>
      <c r="H161" s="15">
        <f>H162+H164+H166+H167</f>
        <v>7000</v>
      </c>
      <c r="I161" s="16">
        <f>G161/D161*100</f>
        <v>100</v>
      </c>
      <c r="J161" s="16">
        <f>G161/E161*100</f>
        <v>100</v>
      </c>
      <c r="K161" s="16">
        <f>G161/F161*100</f>
        <v>100</v>
      </c>
    </row>
    <row r="162" spans="1:11" ht="30" x14ac:dyDescent="0.25">
      <c r="A162" s="162"/>
      <c r="B162" s="127"/>
      <c r="C162" s="27" t="s">
        <v>19</v>
      </c>
      <c r="D162" s="18">
        <f>D176</f>
        <v>7000</v>
      </c>
      <c r="E162" s="18">
        <f t="shared" ref="E162:H163" si="19">E176</f>
        <v>7000</v>
      </c>
      <c r="F162" s="18">
        <f t="shared" si="19"/>
        <v>7000</v>
      </c>
      <c r="G162" s="18">
        <f t="shared" si="19"/>
        <v>7000</v>
      </c>
      <c r="H162" s="18">
        <f t="shared" si="19"/>
        <v>7000</v>
      </c>
      <c r="I162" s="20">
        <f>G162/D162*100</f>
        <v>100</v>
      </c>
      <c r="J162" s="20">
        <f>G162/E162*100</f>
        <v>100</v>
      </c>
      <c r="K162" s="20">
        <f>G162/F162*100</f>
        <v>100</v>
      </c>
    </row>
    <row r="163" spans="1:11" ht="75" x14ac:dyDescent="0.25">
      <c r="A163" s="162"/>
      <c r="B163" s="127"/>
      <c r="C163" s="28" t="s">
        <v>20</v>
      </c>
      <c r="D163" s="18">
        <f>D177</f>
        <v>0</v>
      </c>
      <c r="E163" s="18">
        <f t="shared" si="19"/>
        <v>0</v>
      </c>
      <c r="F163" s="18">
        <f t="shared" si="19"/>
        <v>0</v>
      </c>
      <c r="G163" s="18">
        <f t="shared" si="19"/>
        <v>0</v>
      </c>
      <c r="H163" s="18">
        <f t="shared" si="19"/>
        <v>0</v>
      </c>
      <c r="I163" s="18">
        <v>0</v>
      </c>
      <c r="J163" s="18">
        <v>0</v>
      </c>
      <c r="K163" s="18">
        <v>0</v>
      </c>
    </row>
    <row r="164" spans="1:11" ht="45" x14ac:dyDescent="0.25">
      <c r="A164" s="162"/>
      <c r="B164" s="127"/>
      <c r="C164" s="27" t="s">
        <v>21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</row>
    <row r="165" spans="1:11" ht="75" x14ac:dyDescent="0.25">
      <c r="A165" s="162"/>
      <c r="B165" s="127"/>
      <c r="C165" s="28" t="s">
        <v>22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</row>
    <row r="166" spans="1:11" ht="45" x14ac:dyDescent="0.25">
      <c r="A166" s="162"/>
      <c r="B166" s="127"/>
      <c r="C166" s="27" t="s">
        <v>23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</row>
    <row r="167" spans="1:11" ht="45" x14ac:dyDescent="0.25">
      <c r="A167" s="163"/>
      <c r="B167" s="128"/>
      <c r="C167" s="27" t="s">
        <v>28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</row>
    <row r="168" spans="1:11" x14ac:dyDescent="0.25">
      <c r="A168" s="155" t="s">
        <v>52</v>
      </c>
      <c r="B168" s="126" t="s">
        <v>53</v>
      </c>
      <c r="C168" s="26" t="s">
        <v>18</v>
      </c>
      <c r="D168" s="15">
        <f t="shared" ref="D168:K168" si="20">D169+D171+D173+D174</f>
        <v>0</v>
      </c>
      <c r="E168" s="15">
        <f t="shared" si="20"/>
        <v>0</v>
      </c>
      <c r="F168" s="15">
        <f t="shared" si="20"/>
        <v>0</v>
      </c>
      <c r="G168" s="15">
        <f t="shared" si="20"/>
        <v>0</v>
      </c>
      <c r="H168" s="15">
        <f t="shared" si="20"/>
        <v>0</v>
      </c>
      <c r="I168" s="15">
        <f t="shared" si="20"/>
        <v>0</v>
      </c>
      <c r="J168" s="15">
        <f t="shared" si="20"/>
        <v>0</v>
      </c>
      <c r="K168" s="15">
        <f t="shared" si="20"/>
        <v>0</v>
      </c>
    </row>
    <row r="169" spans="1:11" ht="30" x14ac:dyDescent="0.25">
      <c r="A169" s="156"/>
      <c r="B169" s="127"/>
      <c r="C169" s="27" t="s">
        <v>19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</row>
    <row r="170" spans="1:11" ht="75" x14ac:dyDescent="0.25">
      <c r="A170" s="156"/>
      <c r="B170" s="127"/>
      <c r="C170" s="28" t="s">
        <v>20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</row>
    <row r="171" spans="1:11" ht="45" x14ac:dyDescent="0.25">
      <c r="A171" s="156"/>
      <c r="B171" s="127"/>
      <c r="C171" s="27" t="s">
        <v>21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</row>
    <row r="172" spans="1:11" ht="75" x14ac:dyDescent="0.25">
      <c r="A172" s="156"/>
      <c r="B172" s="127"/>
      <c r="C172" s="28" t="s">
        <v>22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</row>
    <row r="173" spans="1:11" ht="45" x14ac:dyDescent="0.25">
      <c r="A173" s="156"/>
      <c r="B173" s="127"/>
      <c r="C173" s="27" t="s">
        <v>23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</row>
    <row r="174" spans="1:11" ht="45" x14ac:dyDescent="0.25">
      <c r="A174" s="156"/>
      <c r="B174" s="128"/>
      <c r="C174" s="27" t="s">
        <v>28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x14ac:dyDescent="0.25">
      <c r="A175" s="156"/>
      <c r="B175" s="126" t="s">
        <v>29</v>
      </c>
      <c r="C175" s="26" t="s">
        <v>18</v>
      </c>
      <c r="D175" s="15">
        <f>D176+D178+D180+D181</f>
        <v>7000</v>
      </c>
      <c r="E175" s="15">
        <f>E176+E178+E180+E181</f>
        <v>7000</v>
      </c>
      <c r="F175" s="15">
        <f>F176+F178+F180+F181</f>
        <v>7000</v>
      </c>
      <c r="G175" s="15">
        <f>G176+G178+G180+G181</f>
        <v>7000</v>
      </c>
      <c r="H175" s="15">
        <f>H176+H178+H180+H181</f>
        <v>7000</v>
      </c>
      <c r="I175" s="16">
        <f>G175/D175*100</f>
        <v>100</v>
      </c>
      <c r="J175" s="16">
        <f>G175/E175*100</f>
        <v>100</v>
      </c>
      <c r="K175" s="16">
        <f>G175/F175*100</f>
        <v>100</v>
      </c>
    </row>
    <row r="176" spans="1:11" ht="30" x14ac:dyDescent="0.25">
      <c r="A176" s="156"/>
      <c r="B176" s="127"/>
      <c r="C176" s="27" t="s">
        <v>19</v>
      </c>
      <c r="D176" s="18">
        <v>7000</v>
      </c>
      <c r="E176" s="18">
        <v>7000</v>
      </c>
      <c r="F176" s="18">
        <v>7000</v>
      </c>
      <c r="G176" s="18">
        <v>7000</v>
      </c>
      <c r="H176" s="18">
        <v>7000</v>
      </c>
      <c r="I176" s="20">
        <f>G176/D176*100</f>
        <v>100</v>
      </c>
      <c r="J176" s="20">
        <f>G176/E176*100</f>
        <v>100</v>
      </c>
      <c r="K176" s="20">
        <f>G176/F176*100</f>
        <v>100</v>
      </c>
    </row>
    <row r="177" spans="1:11" ht="75" x14ac:dyDescent="0.25">
      <c r="A177" s="156"/>
      <c r="B177" s="127"/>
      <c r="C177" s="28" t="s">
        <v>20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</row>
    <row r="178" spans="1:11" ht="45" x14ac:dyDescent="0.25">
      <c r="A178" s="156"/>
      <c r="B178" s="127"/>
      <c r="C178" s="27" t="s">
        <v>21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</row>
    <row r="179" spans="1:11" ht="75" x14ac:dyDescent="0.25">
      <c r="A179" s="156"/>
      <c r="B179" s="127"/>
      <c r="C179" s="28" t="s">
        <v>22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</row>
    <row r="180" spans="1:11" ht="45" x14ac:dyDescent="0.25">
      <c r="A180" s="156"/>
      <c r="B180" s="127"/>
      <c r="C180" s="27" t="s">
        <v>23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</row>
    <row r="181" spans="1:11" ht="45" x14ac:dyDescent="0.25">
      <c r="A181" s="157"/>
      <c r="B181" s="128"/>
      <c r="C181" s="27" t="s">
        <v>28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</row>
    <row r="182" spans="1:11" x14ac:dyDescent="0.25">
      <c r="A182" s="167" t="s">
        <v>54</v>
      </c>
      <c r="B182" s="126" t="s">
        <v>26</v>
      </c>
      <c r="C182" s="26" t="s">
        <v>18</v>
      </c>
      <c r="D182" s="15">
        <f>D183+D185+D187+D188</f>
        <v>15000</v>
      </c>
      <c r="E182" s="15">
        <f>E183+E185+E187+E188</f>
        <v>15000</v>
      </c>
      <c r="F182" s="15">
        <f>F183+F185+F187+F188</f>
        <v>15000</v>
      </c>
      <c r="G182" s="15">
        <f>G183+G185+G187+G188</f>
        <v>15000</v>
      </c>
      <c r="H182" s="15">
        <f>H183+H185+H187+H188</f>
        <v>15000</v>
      </c>
      <c r="I182" s="16">
        <f>G182/D182*100</f>
        <v>100</v>
      </c>
      <c r="J182" s="16">
        <f>G182/E182*100</f>
        <v>100</v>
      </c>
      <c r="K182" s="16">
        <f>G182/F182*100</f>
        <v>100</v>
      </c>
    </row>
    <row r="183" spans="1:11" ht="30" x14ac:dyDescent="0.25">
      <c r="A183" s="168"/>
      <c r="B183" s="127"/>
      <c r="C183" s="27" t="s">
        <v>19</v>
      </c>
      <c r="D183" s="18">
        <v>15000</v>
      </c>
      <c r="E183" s="18">
        <v>15000</v>
      </c>
      <c r="F183" s="18">
        <v>15000</v>
      </c>
      <c r="G183" s="18">
        <v>15000</v>
      </c>
      <c r="H183" s="18">
        <v>15000</v>
      </c>
      <c r="I183" s="20">
        <f>G183/D183*100</f>
        <v>100</v>
      </c>
      <c r="J183" s="20">
        <f>G183/E183*100</f>
        <v>100</v>
      </c>
      <c r="K183" s="20">
        <f>G183/F183*100</f>
        <v>100</v>
      </c>
    </row>
    <row r="184" spans="1:11" ht="75" x14ac:dyDescent="0.25">
      <c r="A184" s="168"/>
      <c r="B184" s="127"/>
      <c r="C184" s="28" t="s">
        <v>20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</row>
    <row r="185" spans="1:11" ht="45" x14ac:dyDescent="0.25">
      <c r="A185" s="168"/>
      <c r="B185" s="127"/>
      <c r="C185" s="27" t="s">
        <v>21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</row>
    <row r="186" spans="1:11" ht="75" x14ac:dyDescent="0.25">
      <c r="A186" s="168"/>
      <c r="B186" s="127"/>
      <c r="C186" s="28" t="s">
        <v>22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</row>
    <row r="187" spans="1:11" ht="45" x14ac:dyDescent="0.25">
      <c r="A187" s="168"/>
      <c r="B187" s="127"/>
      <c r="C187" s="27" t="s">
        <v>23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</row>
    <row r="188" spans="1:11" ht="45" x14ac:dyDescent="0.25">
      <c r="A188" s="168"/>
      <c r="B188" s="128"/>
      <c r="C188" s="27" t="s">
        <v>28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</row>
    <row r="189" spans="1:11" x14ac:dyDescent="0.25">
      <c r="A189" s="168"/>
      <c r="B189" s="126" t="s">
        <v>29</v>
      </c>
      <c r="C189" s="27" t="s">
        <v>18</v>
      </c>
      <c r="D189" s="18">
        <f t="shared" ref="D189:K189" si="21">D190+D192+D194+D195</f>
        <v>0</v>
      </c>
      <c r="E189" s="18">
        <f t="shared" si="21"/>
        <v>0</v>
      </c>
      <c r="F189" s="18">
        <f t="shared" si="21"/>
        <v>0</v>
      </c>
      <c r="G189" s="18">
        <f t="shared" si="21"/>
        <v>0</v>
      </c>
      <c r="H189" s="18">
        <f t="shared" si="21"/>
        <v>0</v>
      </c>
      <c r="I189" s="18">
        <f t="shared" si="21"/>
        <v>0</v>
      </c>
      <c r="J189" s="18">
        <f t="shared" si="21"/>
        <v>0</v>
      </c>
      <c r="K189" s="18">
        <f t="shared" si="21"/>
        <v>0</v>
      </c>
    </row>
    <row r="190" spans="1:11" ht="30" x14ac:dyDescent="0.25">
      <c r="A190" s="168"/>
      <c r="B190" s="127"/>
      <c r="C190" s="27" t="s">
        <v>19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</row>
    <row r="191" spans="1:11" ht="75" x14ac:dyDescent="0.25">
      <c r="A191" s="168"/>
      <c r="B191" s="127"/>
      <c r="C191" s="28" t="s">
        <v>20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</row>
    <row r="192" spans="1:11" ht="45" x14ac:dyDescent="0.25">
      <c r="A192" s="168"/>
      <c r="B192" s="127"/>
      <c r="C192" s="27" t="s">
        <v>21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</row>
    <row r="193" spans="1:11" ht="75" x14ac:dyDescent="0.25">
      <c r="A193" s="168"/>
      <c r="B193" s="127"/>
      <c r="C193" s="28" t="s">
        <v>22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</row>
    <row r="194" spans="1:11" ht="45" x14ac:dyDescent="0.25">
      <c r="A194" s="168"/>
      <c r="B194" s="127"/>
      <c r="C194" s="27" t="s">
        <v>23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</row>
    <row r="195" spans="1:11" ht="45" x14ac:dyDescent="0.25">
      <c r="A195" s="169"/>
      <c r="B195" s="128"/>
      <c r="C195" s="27" t="s">
        <v>28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</row>
    <row r="196" spans="1:11" x14ac:dyDescent="0.25">
      <c r="A196" s="152" t="s">
        <v>55</v>
      </c>
      <c r="B196" s="126" t="s">
        <v>26</v>
      </c>
      <c r="C196" s="27" t="s">
        <v>18</v>
      </c>
      <c r="D196" s="18">
        <f t="shared" ref="D196:K196" si="22">D197+D199+D201+D202</f>
        <v>1135.3</v>
      </c>
      <c r="E196" s="18">
        <f t="shared" si="22"/>
        <v>1135.3</v>
      </c>
      <c r="F196" s="18">
        <f t="shared" si="22"/>
        <v>1135.3</v>
      </c>
      <c r="G196" s="18">
        <f t="shared" si="22"/>
        <v>1135.3</v>
      </c>
      <c r="H196" s="18">
        <f t="shared" si="22"/>
        <v>1135.3</v>
      </c>
      <c r="I196" s="18">
        <f t="shared" si="22"/>
        <v>100</v>
      </c>
      <c r="J196" s="18">
        <f t="shared" si="22"/>
        <v>100</v>
      </c>
      <c r="K196" s="18">
        <f t="shared" si="22"/>
        <v>100</v>
      </c>
    </row>
    <row r="197" spans="1:11" ht="30" x14ac:dyDescent="0.25">
      <c r="A197" s="153"/>
      <c r="B197" s="127"/>
      <c r="C197" s="27" t="s">
        <v>19</v>
      </c>
      <c r="D197" s="18">
        <v>1135.3</v>
      </c>
      <c r="E197" s="18">
        <v>1135.3</v>
      </c>
      <c r="F197" s="18">
        <v>1135.3</v>
      </c>
      <c r="G197" s="18">
        <v>1135.3</v>
      </c>
      <c r="H197" s="18">
        <v>1135.3</v>
      </c>
      <c r="I197" s="20">
        <f>G197/D197*100</f>
        <v>100</v>
      </c>
      <c r="J197" s="20">
        <f>G197/E197*100</f>
        <v>100</v>
      </c>
      <c r="K197" s="20">
        <f>G197/F197*100</f>
        <v>100</v>
      </c>
    </row>
    <row r="198" spans="1:11" ht="75" x14ac:dyDescent="0.25">
      <c r="A198" s="153"/>
      <c r="B198" s="127"/>
      <c r="C198" s="28" t="s">
        <v>20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</row>
    <row r="199" spans="1:11" ht="45" x14ac:dyDescent="0.25">
      <c r="A199" s="153"/>
      <c r="B199" s="127"/>
      <c r="C199" s="27" t="s">
        <v>21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</row>
    <row r="200" spans="1:11" ht="75" x14ac:dyDescent="0.25">
      <c r="A200" s="153"/>
      <c r="B200" s="127"/>
      <c r="C200" s="28" t="s">
        <v>22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</row>
    <row r="201" spans="1:11" ht="45" x14ac:dyDescent="0.25">
      <c r="A201" s="153"/>
      <c r="B201" s="127"/>
      <c r="C201" s="27" t="s">
        <v>23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</row>
    <row r="202" spans="1:11" ht="45" x14ac:dyDescent="0.25">
      <c r="A202" s="153"/>
      <c r="B202" s="128"/>
      <c r="C202" s="27" t="s">
        <v>28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</row>
    <row r="203" spans="1:11" x14ac:dyDescent="0.25">
      <c r="A203" s="153"/>
      <c r="B203" s="126" t="s">
        <v>29</v>
      </c>
      <c r="C203" s="27" t="s">
        <v>18</v>
      </c>
      <c r="D203" s="18">
        <f t="shared" ref="D203:K203" si="23">D204+D206+D208+D209</f>
        <v>0</v>
      </c>
      <c r="E203" s="18">
        <f t="shared" si="23"/>
        <v>0</v>
      </c>
      <c r="F203" s="18">
        <f t="shared" si="23"/>
        <v>0</v>
      </c>
      <c r="G203" s="18">
        <f t="shared" si="23"/>
        <v>0</v>
      </c>
      <c r="H203" s="18">
        <f t="shared" si="23"/>
        <v>0</v>
      </c>
      <c r="I203" s="18">
        <f t="shared" si="23"/>
        <v>0</v>
      </c>
      <c r="J203" s="18">
        <f t="shared" si="23"/>
        <v>0</v>
      </c>
      <c r="K203" s="18">
        <f t="shared" si="23"/>
        <v>0</v>
      </c>
    </row>
    <row r="204" spans="1:11" ht="30" x14ac:dyDescent="0.25">
      <c r="A204" s="153"/>
      <c r="B204" s="127"/>
      <c r="C204" s="27" t="s">
        <v>19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</row>
    <row r="205" spans="1:11" ht="75" x14ac:dyDescent="0.25">
      <c r="A205" s="153"/>
      <c r="B205" s="127"/>
      <c r="C205" s="28" t="s">
        <v>20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</row>
    <row r="206" spans="1:11" ht="45" x14ac:dyDescent="0.25">
      <c r="A206" s="153"/>
      <c r="B206" s="127"/>
      <c r="C206" s="27" t="s">
        <v>21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</row>
    <row r="207" spans="1:11" ht="75" x14ac:dyDescent="0.25">
      <c r="A207" s="153"/>
      <c r="B207" s="127"/>
      <c r="C207" s="28" t="s">
        <v>22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</row>
    <row r="208" spans="1:11" ht="45" x14ac:dyDescent="0.25">
      <c r="A208" s="153"/>
      <c r="B208" s="127"/>
      <c r="C208" s="27" t="s">
        <v>23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</row>
    <row r="209" spans="1:11" ht="45" x14ac:dyDescent="0.25">
      <c r="A209" s="154"/>
      <c r="B209" s="128"/>
      <c r="C209" s="27" t="s">
        <v>28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</row>
    <row r="210" spans="1:11" x14ac:dyDescent="0.25">
      <c r="A210" s="161" t="s">
        <v>56</v>
      </c>
      <c r="B210" s="126" t="s">
        <v>50</v>
      </c>
      <c r="C210" s="26" t="s">
        <v>18</v>
      </c>
      <c r="D210" s="15">
        <f>D211+D213+D215+D216</f>
        <v>0</v>
      </c>
      <c r="E210" s="15">
        <f>E211+E213+E215+E216</f>
        <v>0</v>
      </c>
      <c r="F210" s="15">
        <f>F211+F213+F215+F216</f>
        <v>0</v>
      </c>
      <c r="G210" s="15">
        <f>G211+G213+G215+G216</f>
        <v>0</v>
      </c>
      <c r="H210" s="15">
        <f>H211+H213+H215+H216</f>
        <v>0</v>
      </c>
      <c r="I210" s="16">
        <v>0</v>
      </c>
      <c r="J210" s="16">
        <v>0</v>
      </c>
      <c r="K210" s="16">
        <v>0</v>
      </c>
    </row>
    <row r="211" spans="1:11" ht="30" x14ac:dyDescent="0.25">
      <c r="A211" s="162"/>
      <c r="B211" s="127"/>
      <c r="C211" s="27" t="s">
        <v>19</v>
      </c>
      <c r="D211" s="18">
        <f t="shared" ref="D211:K213" si="24">D225+D232</f>
        <v>0</v>
      </c>
      <c r="E211" s="18">
        <f t="shared" si="24"/>
        <v>0</v>
      </c>
      <c r="F211" s="18">
        <f t="shared" si="24"/>
        <v>0</v>
      </c>
      <c r="G211" s="18">
        <f t="shared" si="24"/>
        <v>0</v>
      </c>
      <c r="H211" s="18">
        <f t="shared" si="24"/>
        <v>0</v>
      </c>
      <c r="I211" s="20">
        <v>0</v>
      </c>
      <c r="J211" s="20">
        <v>0</v>
      </c>
      <c r="K211" s="20">
        <v>0</v>
      </c>
    </row>
    <row r="212" spans="1:11" ht="75" x14ac:dyDescent="0.25">
      <c r="A212" s="162"/>
      <c r="B212" s="127"/>
      <c r="C212" s="28" t="s">
        <v>20</v>
      </c>
      <c r="D212" s="18">
        <f t="shared" si="24"/>
        <v>0</v>
      </c>
      <c r="E212" s="18">
        <f t="shared" si="24"/>
        <v>0</v>
      </c>
      <c r="F212" s="18">
        <f t="shared" si="24"/>
        <v>0</v>
      </c>
      <c r="G212" s="18">
        <v>0</v>
      </c>
      <c r="H212" s="18">
        <f t="shared" si="24"/>
        <v>0</v>
      </c>
      <c r="I212" s="18">
        <f t="shared" si="24"/>
        <v>0</v>
      </c>
      <c r="J212" s="18">
        <f t="shared" si="24"/>
        <v>0</v>
      </c>
      <c r="K212" s="18">
        <f t="shared" si="24"/>
        <v>0</v>
      </c>
    </row>
    <row r="213" spans="1:11" ht="45" x14ac:dyDescent="0.25">
      <c r="A213" s="162"/>
      <c r="B213" s="127"/>
      <c r="C213" s="27" t="s">
        <v>21</v>
      </c>
      <c r="D213" s="18">
        <f t="shared" si="24"/>
        <v>0</v>
      </c>
      <c r="E213" s="18">
        <f t="shared" si="24"/>
        <v>0</v>
      </c>
      <c r="F213" s="18">
        <f t="shared" si="24"/>
        <v>0</v>
      </c>
      <c r="G213" s="18">
        <v>0</v>
      </c>
      <c r="H213" s="18">
        <f t="shared" si="24"/>
        <v>0</v>
      </c>
      <c r="I213" s="18">
        <f t="shared" si="24"/>
        <v>0</v>
      </c>
      <c r="J213" s="18">
        <f t="shared" si="24"/>
        <v>0</v>
      </c>
      <c r="K213" s="18">
        <f t="shared" si="24"/>
        <v>0</v>
      </c>
    </row>
    <row r="214" spans="1:11" ht="75" x14ac:dyDescent="0.25">
      <c r="A214" s="162"/>
      <c r="B214" s="127"/>
      <c r="C214" s="28" t="s">
        <v>22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</row>
    <row r="215" spans="1:11" ht="45" x14ac:dyDescent="0.25">
      <c r="A215" s="162"/>
      <c r="B215" s="127"/>
      <c r="C215" s="27" t="s">
        <v>23</v>
      </c>
      <c r="D215" s="18">
        <f t="shared" ref="D215:K216" si="25">D229+D236</f>
        <v>0</v>
      </c>
      <c r="E215" s="18">
        <f t="shared" si="25"/>
        <v>0</v>
      </c>
      <c r="F215" s="18">
        <f t="shared" si="25"/>
        <v>0</v>
      </c>
      <c r="G215" s="18">
        <v>0</v>
      </c>
      <c r="H215" s="18">
        <f t="shared" si="25"/>
        <v>0</v>
      </c>
      <c r="I215" s="18">
        <f t="shared" si="25"/>
        <v>0</v>
      </c>
      <c r="J215" s="18">
        <f t="shared" si="25"/>
        <v>0</v>
      </c>
      <c r="K215" s="18">
        <f t="shared" si="25"/>
        <v>0</v>
      </c>
    </row>
    <row r="216" spans="1:11" ht="45" x14ac:dyDescent="0.25">
      <c r="A216" s="162"/>
      <c r="B216" s="128"/>
      <c r="C216" s="27" t="s">
        <v>28</v>
      </c>
      <c r="D216" s="18">
        <f t="shared" si="25"/>
        <v>0</v>
      </c>
      <c r="E216" s="18">
        <f t="shared" si="25"/>
        <v>0</v>
      </c>
      <c r="F216" s="18">
        <f t="shared" si="25"/>
        <v>0</v>
      </c>
      <c r="G216" s="18">
        <v>0</v>
      </c>
      <c r="H216" s="18">
        <f t="shared" si="25"/>
        <v>0</v>
      </c>
      <c r="I216" s="18">
        <f t="shared" si="25"/>
        <v>0</v>
      </c>
      <c r="J216" s="18">
        <f t="shared" si="25"/>
        <v>0</v>
      </c>
      <c r="K216" s="18">
        <f t="shared" si="25"/>
        <v>0</v>
      </c>
    </row>
    <row r="217" spans="1:11" x14ac:dyDescent="0.25">
      <c r="A217" s="162"/>
      <c r="B217" s="126" t="s">
        <v>29</v>
      </c>
      <c r="C217" s="27" t="s">
        <v>18</v>
      </c>
      <c r="D217" s="18">
        <f t="shared" ref="D217:K217" si="26">D218+D220+D222+D223</f>
        <v>1700</v>
      </c>
      <c r="E217" s="18">
        <f t="shared" si="26"/>
        <v>1700</v>
      </c>
      <c r="F217" s="18">
        <f t="shared" si="26"/>
        <v>1700</v>
      </c>
      <c r="G217" s="18">
        <f t="shared" si="26"/>
        <v>1700</v>
      </c>
      <c r="H217" s="18">
        <f t="shared" si="26"/>
        <v>1700</v>
      </c>
      <c r="I217" s="18">
        <f t="shared" si="26"/>
        <v>100</v>
      </c>
      <c r="J217" s="18">
        <f t="shared" si="26"/>
        <v>100</v>
      </c>
      <c r="K217" s="18">
        <f t="shared" si="26"/>
        <v>100</v>
      </c>
    </row>
    <row r="218" spans="1:11" ht="30" x14ac:dyDescent="0.25">
      <c r="A218" s="162"/>
      <c r="B218" s="127"/>
      <c r="C218" s="27" t="s">
        <v>19</v>
      </c>
      <c r="D218" s="18">
        <f t="shared" ref="D218:K219" si="27">D239</f>
        <v>1700</v>
      </c>
      <c r="E218" s="18">
        <f t="shared" si="27"/>
        <v>1700</v>
      </c>
      <c r="F218" s="18">
        <f t="shared" si="27"/>
        <v>1700</v>
      </c>
      <c r="G218" s="18">
        <f t="shared" si="27"/>
        <v>1700</v>
      </c>
      <c r="H218" s="18">
        <f t="shared" si="27"/>
        <v>1700</v>
      </c>
      <c r="I218" s="18">
        <f t="shared" si="27"/>
        <v>100</v>
      </c>
      <c r="J218" s="18">
        <f t="shared" si="27"/>
        <v>100</v>
      </c>
      <c r="K218" s="18">
        <f t="shared" si="27"/>
        <v>100</v>
      </c>
    </row>
    <row r="219" spans="1:11" ht="75" x14ac:dyDescent="0.25">
      <c r="A219" s="162"/>
      <c r="B219" s="127"/>
      <c r="C219" s="28" t="s">
        <v>20</v>
      </c>
      <c r="D219" s="18">
        <f t="shared" si="27"/>
        <v>0</v>
      </c>
      <c r="E219" s="18">
        <f t="shared" si="27"/>
        <v>0</v>
      </c>
      <c r="F219" s="18">
        <f t="shared" si="27"/>
        <v>0</v>
      </c>
      <c r="G219" s="18">
        <v>0</v>
      </c>
      <c r="H219" s="18">
        <f t="shared" si="27"/>
        <v>0</v>
      </c>
      <c r="I219" s="18">
        <f t="shared" si="27"/>
        <v>0</v>
      </c>
      <c r="J219" s="18">
        <f t="shared" si="27"/>
        <v>0</v>
      </c>
      <c r="K219" s="18">
        <f t="shared" si="27"/>
        <v>0</v>
      </c>
    </row>
    <row r="220" spans="1:11" ht="45" x14ac:dyDescent="0.25">
      <c r="A220" s="162"/>
      <c r="B220" s="127"/>
      <c r="C220" s="27" t="s">
        <v>21</v>
      </c>
      <c r="D220" s="18">
        <f>D234+D241</f>
        <v>0</v>
      </c>
      <c r="E220" s="18">
        <f>E234+E241</f>
        <v>0</v>
      </c>
      <c r="F220" s="18">
        <f>F234+F241</f>
        <v>0</v>
      </c>
      <c r="G220" s="18">
        <v>0</v>
      </c>
      <c r="H220" s="18">
        <f>H234+H241</f>
        <v>0</v>
      </c>
      <c r="I220" s="18">
        <f>I234+I241</f>
        <v>0</v>
      </c>
      <c r="J220" s="18">
        <f>J234+J241</f>
        <v>0</v>
      </c>
      <c r="K220" s="18">
        <f>K234+K241</f>
        <v>0</v>
      </c>
    </row>
    <row r="221" spans="1:11" ht="75" x14ac:dyDescent="0.25">
      <c r="A221" s="162"/>
      <c r="B221" s="127"/>
      <c r="C221" s="28" t="s">
        <v>22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</row>
    <row r="222" spans="1:11" ht="45" x14ac:dyDescent="0.25">
      <c r="A222" s="162"/>
      <c r="B222" s="127"/>
      <c r="C222" s="27" t="s">
        <v>23</v>
      </c>
      <c r="D222" s="18">
        <f t="shared" ref="D222:K223" si="28">D236+D243</f>
        <v>0</v>
      </c>
      <c r="E222" s="18">
        <f t="shared" si="28"/>
        <v>0</v>
      </c>
      <c r="F222" s="18">
        <f t="shared" si="28"/>
        <v>0</v>
      </c>
      <c r="G222" s="18">
        <v>0</v>
      </c>
      <c r="H222" s="18">
        <f t="shared" si="28"/>
        <v>0</v>
      </c>
      <c r="I222" s="18">
        <f t="shared" si="28"/>
        <v>0</v>
      </c>
      <c r="J222" s="18">
        <f t="shared" si="28"/>
        <v>0</v>
      </c>
      <c r="K222" s="18">
        <f t="shared" si="28"/>
        <v>0</v>
      </c>
    </row>
    <row r="223" spans="1:11" ht="45" x14ac:dyDescent="0.25">
      <c r="A223" s="163"/>
      <c r="B223" s="128"/>
      <c r="C223" s="27" t="s">
        <v>28</v>
      </c>
      <c r="D223" s="18">
        <f t="shared" si="28"/>
        <v>0</v>
      </c>
      <c r="E223" s="18">
        <f t="shared" si="28"/>
        <v>0</v>
      </c>
      <c r="F223" s="18">
        <f t="shared" si="28"/>
        <v>0</v>
      </c>
      <c r="G223" s="18">
        <v>0</v>
      </c>
      <c r="H223" s="18">
        <f t="shared" si="28"/>
        <v>0</v>
      </c>
      <c r="I223" s="18">
        <f t="shared" si="28"/>
        <v>0</v>
      </c>
      <c r="J223" s="18">
        <f t="shared" si="28"/>
        <v>0</v>
      </c>
      <c r="K223" s="18">
        <f t="shared" si="28"/>
        <v>0</v>
      </c>
    </row>
    <row r="224" spans="1:11" x14ac:dyDescent="0.25">
      <c r="A224" s="147" t="s">
        <v>57</v>
      </c>
      <c r="B224" s="126" t="s">
        <v>26</v>
      </c>
      <c r="C224" s="27" t="s">
        <v>18</v>
      </c>
      <c r="D224" s="18">
        <f t="shared" ref="D224:K224" si="29">D225+D227+D229+D230</f>
        <v>0</v>
      </c>
      <c r="E224" s="18">
        <f t="shared" si="29"/>
        <v>0</v>
      </c>
      <c r="F224" s="18">
        <f t="shared" si="29"/>
        <v>0</v>
      </c>
      <c r="G224" s="18">
        <f t="shared" si="29"/>
        <v>0</v>
      </c>
      <c r="H224" s="18">
        <f t="shared" si="29"/>
        <v>0</v>
      </c>
      <c r="I224" s="18">
        <f t="shared" si="29"/>
        <v>0</v>
      </c>
      <c r="J224" s="18">
        <f t="shared" si="29"/>
        <v>0</v>
      </c>
      <c r="K224" s="18">
        <f t="shared" si="29"/>
        <v>0</v>
      </c>
    </row>
    <row r="225" spans="1:11" ht="30" x14ac:dyDescent="0.25">
      <c r="A225" s="148"/>
      <c r="B225" s="127"/>
      <c r="C225" s="27" t="s">
        <v>19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</row>
    <row r="226" spans="1:11" ht="75" x14ac:dyDescent="0.25">
      <c r="A226" s="148"/>
      <c r="B226" s="127"/>
      <c r="C226" s="28" t="s">
        <v>20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</row>
    <row r="227" spans="1:11" ht="45" x14ac:dyDescent="0.25">
      <c r="A227" s="148"/>
      <c r="B227" s="127"/>
      <c r="C227" s="27" t="s">
        <v>21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</row>
    <row r="228" spans="1:11" ht="75" x14ac:dyDescent="0.25">
      <c r="A228" s="148"/>
      <c r="B228" s="127"/>
      <c r="C228" s="28" t="s">
        <v>22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</row>
    <row r="229" spans="1:11" ht="45" x14ac:dyDescent="0.25">
      <c r="A229" s="148"/>
      <c r="B229" s="127"/>
      <c r="C229" s="27" t="s">
        <v>23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</row>
    <row r="230" spans="1:11" ht="45" x14ac:dyDescent="0.25">
      <c r="A230" s="149"/>
      <c r="B230" s="128"/>
      <c r="C230" s="27" t="s">
        <v>28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</row>
    <row r="231" spans="1:11" x14ac:dyDescent="0.25">
      <c r="A231" s="164" t="s">
        <v>58</v>
      </c>
      <c r="B231" s="126" t="s">
        <v>26</v>
      </c>
      <c r="C231" s="26" t="s">
        <v>18</v>
      </c>
      <c r="D231" s="15">
        <f>D232+D234+D236+D237</f>
        <v>0</v>
      </c>
      <c r="E231" s="15">
        <f>E232+E234+E236+E237</f>
        <v>0</v>
      </c>
      <c r="F231" s="15">
        <f>F232+F234+F236+F237</f>
        <v>0</v>
      </c>
      <c r="G231" s="15">
        <f>G232+G234+G236+G237</f>
        <v>0</v>
      </c>
      <c r="H231" s="15">
        <f>H232+H234+H236+H237</f>
        <v>0</v>
      </c>
      <c r="I231" s="16">
        <v>0</v>
      </c>
      <c r="J231" s="16">
        <v>0</v>
      </c>
      <c r="K231" s="16">
        <v>0</v>
      </c>
    </row>
    <row r="232" spans="1:11" ht="30" x14ac:dyDescent="0.25">
      <c r="A232" s="165"/>
      <c r="B232" s="127"/>
      <c r="C232" s="27" t="s">
        <v>19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20">
        <v>0</v>
      </c>
      <c r="J232" s="20">
        <v>0</v>
      </c>
      <c r="K232" s="20">
        <v>0</v>
      </c>
    </row>
    <row r="233" spans="1:11" ht="75" x14ac:dyDescent="0.25">
      <c r="A233" s="165"/>
      <c r="B233" s="127"/>
      <c r="C233" s="28" t="s">
        <v>20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</row>
    <row r="234" spans="1:11" ht="45" x14ac:dyDescent="0.25">
      <c r="A234" s="165"/>
      <c r="B234" s="127"/>
      <c r="C234" s="27" t="s">
        <v>21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</row>
    <row r="235" spans="1:11" ht="75" x14ac:dyDescent="0.25">
      <c r="A235" s="165"/>
      <c r="B235" s="127"/>
      <c r="C235" s="28" t="s">
        <v>22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</row>
    <row r="236" spans="1:11" ht="45" x14ac:dyDescent="0.25">
      <c r="A236" s="165"/>
      <c r="B236" s="127"/>
      <c r="C236" s="27" t="s">
        <v>23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</row>
    <row r="237" spans="1:11" ht="45" x14ac:dyDescent="0.25">
      <c r="A237" s="165"/>
      <c r="B237" s="128"/>
      <c r="C237" s="27" t="s">
        <v>28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</row>
    <row r="238" spans="1:11" x14ac:dyDescent="0.25">
      <c r="A238" s="165"/>
      <c r="B238" s="126" t="s">
        <v>29</v>
      </c>
      <c r="C238" s="27" t="s">
        <v>18</v>
      </c>
      <c r="D238" s="18">
        <f t="shared" ref="D238:K238" si="30">D239+D241+D243+D244</f>
        <v>1700</v>
      </c>
      <c r="E238" s="18">
        <f t="shared" si="30"/>
        <v>1700</v>
      </c>
      <c r="F238" s="18">
        <f t="shared" si="30"/>
        <v>1700</v>
      </c>
      <c r="G238" s="18">
        <f t="shared" si="30"/>
        <v>1700</v>
      </c>
      <c r="H238" s="18">
        <f t="shared" si="30"/>
        <v>1700</v>
      </c>
      <c r="I238" s="18">
        <f t="shared" si="30"/>
        <v>100</v>
      </c>
      <c r="J238" s="18">
        <f t="shared" si="30"/>
        <v>100</v>
      </c>
      <c r="K238" s="18">
        <f t="shared" si="30"/>
        <v>100</v>
      </c>
    </row>
    <row r="239" spans="1:11" ht="30" x14ac:dyDescent="0.25">
      <c r="A239" s="165"/>
      <c r="B239" s="127"/>
      <c r="C239" s="27" t="s">
        <v>19</v>
      </c>
      <c r="D239" s="18">
        <v>1700</v>
      </c>
      <c r="E239" s="18">
        <v>1700</v>
      </c>
      <c r="F239" s="18">
        <v>1700</v>
      </c>
      <c r="G239" s="18">
        <v>1700</v>
      </c>
      <c r="H239" s="18">
        <v>1700</v>
      </c>
      <c r="I239" s="18">
        <f>G239/D239*100</f>
        <v>100</v>
      </c>
      <c r="J239" s="18">
        <f>G239/E239*100</f>
        <v>100</v>
      </c>
      <c r="K239" s="18">
        <f>G239/F239*100</f>
        <v>100</v>
      </c>
    </row>
    <row r="240" spans="1:11" ht="75" x14ac:dyDescent="0.25">
      <c r="A240" s="165"/>
      <c r="B240" s="127"/>
      <c r="C240" s="28" t="s">
        <v>20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</row>
    <row r="241" spans="1:11" ht="45" x14ac:dyDescent="0.25">
      <c r="A241" s="165"/>
      <c r="B241" s="127"/>
      <c r="C241" s="27" t="s">
        <v>21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</row>
    <row r="242" spans="1:11" ht="75" x14ac:dyDescent="0.25">
      <c r="A242" s="165"/>
      <c r="B242" s="127"/>
      <c r="C242" s="28" t="s">
        <v>22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</row>
    <row r="243" spans="1:11" ht="45" x14ac:dyDescent="0.25">
      <c r="A243" s="165"/>
      <c r="B243" s="127"/>
      <c r="C243" s="27" t="s">
        <v>23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</row>
    <row r="244" spans="1:11" ht="45" x14ac:dyDescent="0.25">
      <c r="A244" s="166"/>
      <c r="B244" s="128"/>
      <c r="C244" s="27" t="s">
        <v>28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</row>
    <row r="245" spans="1:11" x14ac:dyDescent="0.25">
      <c r="A245" s="161" t="s">
        <v>59</v>
      </c>
      <c r="B245" s="126" t="s">
        <v>60</v>
      </c>
      <c r="C245" s="26" t="s">
        <v>18</v>
      </c>
      <c r="D245" s="15">
        <f>D246+D248+D250+D251</f>
        <v>734886.10000000009</v>
      </c>
      <c r="E245" s="15">
        <f>E246+E248+E250+E251</f>
        <v>734886.10000000009</v>
      </c>
      <c r="F245" s="15">
        <f>F246+F248+F250+F251</f>
        <v>734886.10000000009</v>
      </c>
      <c r="G245" s="15">
        <f>G246+G248+G250+G251</f>
        <v>734885</v>
      </c>
      <c r="H245" s="15">
        <f>H246+H248+H250+H251</f>
        <v>734885</v>
      </c>
      <c r="I245" s="16">
        <f>G245/D245*100</f>
        <v>99.999850316940268</v>
      </c>
      <c r="J245" s="16">
        <f>G245/E245*100</f>
        <v>99.999850316940268</v>
      </c>
      <c r="K245" s="16">
        <f>G245/F245*100</f>
        <v>99.999850316940268</v>
      </c>
    </row>
    <row r="246" spans="1:11" ht="30" x14ac:dyDescent="0.25">
      <c r="A246" s="162"/>
      <c r="B246" s="127"/>
      <c r="C246" s="27" t="s">
        <v>19</v>
      </c>
      <c r="D246" s="18">
        <f t="shared" ref="D246:H251" si="31">D253+D260+D267+D274</f>
        <v>734886.10000000009</v>
      </c>
      <c r="E246" s="18">
        <f t="shared" si="31"/>
        <v>734886.10000000009</v>
      </c>
      <c r="F246" s="18">
        <f t="shared" si="31"/>
        <v>734886.10000000009</v>
      </c>
      <c r="G246" s="18">
        <f t="shared" si="31"/>
        <v>734885</v>
      </c>
      <c r="H246" s="18">
        <f t="shared" si="31"/>
        <v>734885</v>
      </c>
      <c r="I246" s="20">
        <f>G246/D246*100</f>
        <v>99.999850316940268</v>
      </c>
      <c r="J246" s="20">
        <f>G246/E246*100</f>
        <v>99.999850316940268</v>
      </c>
      <c r="K246" s="20">
        <f>G246/F246*100</f>
        <v>99.999850316940268</v>
      </c>
    </row>
    <row r="247" spans="1:11" ht="75" x14ac:dyDescent="0.25">
      <c r="A247" s="162"/>
      <c r="B247" s="127"/>
      <c r="C247" s="28" t="s">
        <v>20</v>
      </c>
      <c r="D247" s="18">
        <f t="shared" si="31"/>
        <v>0</v>
      </c>
      <c r="E247" s="18">
        <f t="shared" si="31"/>
        <v>0</v>
      </c>
      <c r="F247" s="18">
        <f t="shared" si="31"/>
        <v>0</v>
      </c>
      <c r="G247" s="18">
        <f t="shared" si="31"/>
        <v>0</v>
      </c>
      <c r="H247" s="18">
        <f t="shared" si="31"/>
        <v>0</v>
      </c>
      <c r="I247" s="20">
        <v>0</v>
      </c>
      <c r="J247" s="20">
        <v>0</v>
      </c>
      <c r="K247" s="20">
        <v>0</v>
      </c>
    </row>
    <row r="248" spans="1:11" ht="45" x14ac:dyDescent="0.25">
      <c r="A248" s="162"/>
      <c r="B248" s="127"/>
      <c r="C248" s="27" t="s">
        <v>21</v>
      </c>
      <c r="D248" s="18">
        <f t="shared" si="31"/>
        <v>0</v>
      </c>
      <c r="E248" s="18">
        <f t="shared" si="31"/>
        <v>0</v>
      </c>
      <c r="F248" s="18">
        <f t="shared" si="31"/>
        <v>0</v>
      </c>
      <c r="G248" s="18">
        <f t="shared" si="31"/>
        <v>0</v>
      </c>
      <c r="H248" s="18">
        <f t="shared" si="31"/>
        <v>0</v>
      </c>
      <c r="I248" s="20">
        <v>0</v>
      </c>
      <c r="J248" s="20">
        <v>0</v>
      </c>
      <c r="K248" s="20">
        <v>0</v>
      </c>
    </row>
    <row r="249" spans="1:11" ht="75" x14ac:dyDescent="0.25">
      <c r="A249" s="162"/>
      <c r="B249" s="127"/>
      <c r="C249" s="28" t="s">
        <v>22</v>
      </c>
      <c r="D249" s="18">
        <f t="shared" si="31"/>
        <v>0</v>
      </c>
      <c r="E249" s="18">
        <f t="shared" si="31"/>
        <v>0</v>
      </c>
      <c r="F249" s="18">
        <f t="shared" si="31"/>
        <v>0</v>
      </c>
      <c r="G249" s="18">
        <f t="shared" si="31"/>
        <v>0</v>
      </c>
      <c r="H249" s="18">
        <f t="shared" si="31"/>
        <v>0</v>
      </c>
      <c r="I249" s="16">
        <v>0</v>
      </c>
      <c r="J249" s="16">
        <v>0</v>
      </c>
      <c r="K249" s="16">
        <v>0</v>
      </c>
    </row>
    <row r="250" spans="1:11" ht="45" x14ac:dyDescent="0.25">
      <c r="A250" s="162"/>
      <c r="B250" s="127"/>
      <c r="C250" s="27" t="s">
        <v>23</v>
      </c>
      <c r="D250" s="18">
        <f t="shared" si="31"/>
        <v>0</v>
      </c>
      <c r="E250" s="18">
        <f t="shared" si="31"/>
        <v>0</v>
      </c>
      <c r="F250" s="18">
        <f t="shared" si="31"/>
        <v>0</v>
      </c>
      <c r="G250" s="18">
        <f t="shared" si="31"/>
        <v>0</v>
      </c>
      <c r="H250" s="18">
        <f t="shared" si="31"/>
        <v>0</v>
      </c>
      <c r="I250" s="18">
        <v>0</v>
      </c>
      <c r="J250" s="18">
        <v>0</v>
      </c>
      <c r="K250" s="18">
        <v>0</v>
      </c>
    </row>
    <row r="251" spans="1:11" ht="45" x14ac:dyDescent="0.25">
      <c r="A251" s="162"/>
      <c r="B251" s="128"/>
      <c r="C251" s="27" t="s">
        <v>28</v>
      </c>
      <c r="D251" s="18">
        <f t="shared" si="31"/>
        <v>0</v>
      </c>
      <c r="E251" s="18">
        <f t="shared" si="31"/>
        <v>0</v>
      </c>
      <c r="F251" s="18">
        <f t="shared" si="31"/>
        <v>0</v>
      </c>
      <c r="G251" s="18">
        <f t="shared" si="31"/>
        <v>0</v>
      </c>
      <c r="H251" s="18">
        <f t="shared" si="31"/>
        <v>0</v>
      </c>
      <c r="I251" s="18">
        <v>0</v>
      </c>
      <c r="J251" s="18">
        <v>0</v>
      </c>
      <c r="K251" s="18">
        <v>0</v>
      </c>
    </row>
    <row r="252" spans="1:11" x14ac:dyDescent="0.25">
      <c r="A252" s="147" t="s">
        <v>61</v>
      </c>
      <c r="B252" s="126" t="s">
        <v>62</v>
      </c>
      <c r="C252" s="26" t="s">
        <v>18</v>
      </c>
      <c r="D252" s="15">
        <f>D253+D255+D257+D258</f>
        <v>729839.8</v>
      </c>
      <c r="E252" s="15">
        <f>E253+E255+E257+E258</f>
        <v>729839.8</v>
      </c>
      <c r="F252" s="15">
        <f>F253+F255+F257+F258</f>
        <v>729839.8</v>
      </c>
      <c r="G252" s="15">
        <f>G253+G255+G257+G258</f>
        <v>729838.7</v>
      </c>
      <c r="H252" s="15">
        <f>H253+H255+H257+H258</f>
        <v>729838.7</v>
      </c>
      <c r="I252" s="16">
        <f>G252/D252*100</f>
        <v>99.999849281993107</v>
      </c>
      <c r="J252" s="16">
        <f>G252/E252*100</f>
        <v>99.999849281993107</v>
      </c>
      <c r="K252" s="16">
        <f>G252/F252*100</f>
        <v>99.999849281993107</v>
      </c>
    </row>
    <row r="253" spans="1:11" ht="30" x14ac:dyDescent="0.25">
      <c r="A253" s="148"/>
      <c r="B253" s="127"/>
      <c r="C253" s="27" t="s">
        <v>19</v>
      </c>
      <c r="D253" s="18">
        <v>729839.8</v>
      </c>
      <c r="E253" s="18">
        <v>729839.8</v>
      </c>
      <c r="F253" s="18">
        <v>729839.8</v>
      </c>
      <c r="G253" s="18">
        <v>729838.7</v>
      </c>
      <c r="H253" s="18">
        <v>729838.7</v>
      </c>
      <c r="I253" s="20">
        <f>G253/D253*100</f>
        <v>99.999849281993107</v>
      </c>
      <c r="J253" s="20">
        <f>G253/E253*100</f>
        <v>99.999849281993107</v>
      </c>
      <c r="K253" s="20">
        <f>G253/F253*100</f>
        <v>99.999849281993107</v>
      </c>
    </row>
    <row r="254" spans="1:11" ht="75" x14ac:dyDescent="0.25">
      <c r="A254" s="148"/>
      <c r="B254" s="127"/>
      <c r="C254" s="28" t="s">
        <v>20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</row>
    <row r="255" spans="1:11" ht="45" x14ac:dyDescent="0.25">
      <c r="A255" s="148"/>
      <c r="B255" s="127"/>
      <c r="C255" s="27" t="s">
        <v>21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</row>
    <row r="256" spans="1:11" ht="75" x14ac:dyDescent="0.25">
      <c r="A256" s="148"/>
      <c r="B256" s="127"/>
      <c r="C256" s="28" t="s">
        <v>22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</row>
    <row r="257" spans="1:11" ht="45" x14ac:dyDescent="0.25">
      <c r="A257" s="148"/>
      <c r="B257" s="127"/>
      <c r="C257" s="27" t="s">
        <v>23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</row>
    <row r="258" spans="1:11" ht="45" x14ac:dyDescent="0.25">
      <c r="A258" s="149"/>
      <c r="B258" s="128"/>
      <c r="C258" s="27" t="s">
        <v>28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</row>
    <row r="259" spans="1:11" x14ac:dyDescent="0.25">
      <c r="A259" s="147" t="s">
        <v>63</v>
      </c>
      <c r="B259" s="126" t="s">
        <v>26</v>
      </c>
      <c r="C259" s="26" t="s">
        <v>18</v>
      </c>
      <c r="D259" s="15">
        <f>D260+D262+D264+D265</f>
        <v>534.4</v>
      </c>
      <c r="E259" s="15">
        <f>E260+E262+E264+E265</f>
        <v>534.4</v>
      </c>
      <c r="F259" s="15">
        <f>F260+F262+F264+F265</f>
        <v>534.4</v>
      </c>
      <c r="G259" s="15">
        <f>G260+G262+G264+G265</f>
        <v>534.4</v>
      </c>
      <c r="H259" s="15">
        <f>H260+H262+H264+H265</f>
        <v>534.4</v>
      </c>
      <c r="I259" s="16">
        <f>G259/D259*100</f>
        <v>100</v>
      </c>
      <c r="J259" s="16">
        <f>G259/E259*100</f>
        <v>100</v>
      </c>
      <c r="K259" s="16">
        <f>G259/F259*100</f>
        <v>100</v>
      </c>
    </row>
    <row r="260" spans="1:11" ht="30" x14ac:dyDescent="0.25">
      <c r="A260" s="148"/>
      <c r="B260" s="127"/>
      <c r="C260" s="27" t="s">
        <v>19</v>
      </c>
      <c r="D260" s="18">
        <v>534.4</v>
      </c>
      <c r="E260" s="18">
        <v>534.4</v>
      </c>
      <c r="F260" s="18">
        <v>534.4</v>
      </c>
      <c r="G260" s="18">
        <v>534.4</v>
      </c>
      <c r="H260" s="18">
        <v>534.4</v>
      </c>
      <c r="I260" s="20">
        <f>G260/D260*100</f>
        <v>100</v>
      </c>
      <c r="J260" s="20">
        <f>G260/E260*100</f>
        <v>100</v>
      </c>
      <c r="K260" s="20">
        <f>G260/F260*100</f>
        <v>100</v>
      </c>
    </row>
    <row r="261" spans="1:11" ht="75" x14ac:dyDescent="0.25">
      <c r="A261" s="148"/>
      <c r="B261" s="127"/>
      <c r="C261" s="28" t="s">
        <v>20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45" x14ac:dyDescent="0.25">
      <c r="A262" s="148"/>
      <c r="B262" s="127"/>
      <c r="C262" s="27" t="s">
        <v>21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</row>
    <row r="263" spans="1:11" ht="75" x14ac:dyDescent="0.25">
      <c r="A263" s="148"/>
      <c r="B263" s="127"/>
      <c r="C263" s="28" t="s">
        <v>22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</row>
    <row r="264" spans="1:11" ht="45" x14ac:dyDescent="0.25">
      <c r="A264" s="148"/>
      <c r="B264" s="127"/>
      <c r="C264" s="27" t="s">
        <v>23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</row>
    <row r="265" spans="1:11" ht="45" x14ac:dyDescent="0.25">
      <c r="A265" s="149"/>
      <c r="B265" s="128"/>
      <c r="C265" s="27" t="s">
        <v>28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</row>
    <row r="266" spans="1:11" x14ac:dyDescent="0.25">
      <c r="A266" s="147" t="s">
        <v>64</v>
      </c>
      <c r="B266" s="126" t="s">
        <v>26</v>
      </c>
      <c r="C266" s="26" t="s">
        <v>18</v>
      </c>
      <c r="D266" s="15">
        <f>D267+D269+D271+D272</f>
        <v>3011.9</v>
      </c>
      <c r="E266" s="15">
        <f>E267+E269+E271+E272</f>
        <v>3011.9</v>
      </c>
      <c r="F266" s="15">
        <f>F267+F269+F271+F272</f>
        <v>3011.9</v>
      </c>
      <c r="G266" s="15">
        <f>G267+G269+G271+G272</f>
        <v>3011.9</v>
      </c>
      <c r="H266" s="15">
        <f>H267+H269+H271+H272</f>
        <v>3011.9</v>
      </c>
      <c r="I266" s="16">
        <f>G266/D266*100</f>
        <v>100</v>
      </c>
      <c r="J266" s="16">
        <f>G266/E266*100</f>
        <v>100</v>
      </c>
      <c r="K266" s="16">
        <f>G266/F266*100</f>
        <v>100</v>
      </c>
    </row>
    <row r="267" spans="1:11" ht="30" x14ac:dyDescent="0.25">
      <c r="A267" s="148"/>
      <c r="B267" s="127"/>
      <c r="C267" s="27" t="s">
        <v>19</v>
      </c>
      <c r="D267" s="18">
        <v>3011.9</v>
      </c>
      <c r="E267" s="18">
        <v>3011.9</v>
      </c>
      <c r="F267" s="18">
        <v>3011.9</v>
      </c>
      <c r="G267" s="18">
        <v>3011.9</v>
      </c>
      <c r="H267" s="18">
        <v>3011.9</v>
      </c>
      <c r="I267" s="20">
        <f>G267/D267*100</f>
        <v>100</v>
      </c>
      <c r="J267" s="20">
        <f>G267/E267*100</f>
        <v>100</v>
      </c>
      <c r="K267" s="20">
        <f>G267/F267*100</f>
        <v>100</v>
      </c>
    </row>
    <row r="268" spans="1:11" ht="75" x14ac:dyDescent="0.25">
      <c r="A268" s="148"/>
      <c r="B268" s="127"/>
      <c r="C268" s="28" t="s">
        <v>20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</row>
    <row r="269" spans="1:11" ht="45" x14ac:dyDescent="0.25">
      <c r="A269" s="148"/>
      <c r="B269" s="127"/>
      <c r="C269" s="27" t="s">
        <v>21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</row>
    <row r="270" spans="1:11" ht="75" x14ac:dyDescent="0.25">
      <c r="A270" s="148"/>
      <c r="B270" s="127"/>
      <c r="C270" s="28" t="s">
        <v>22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</row>
    <row r="271" spans="1:11" ht="45" x14ac:dyDescent="0.25">
      <c r="A271" s="148"/>
      <c r="B271" s="127"/>
      <c r="C271" s="27" t="s">
        <v>23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</row>
    <row r="272" spans="1:11" ht="45" x14ac:dyDescent="0.25">
      <c r="A272" s="149"/>
      <c r="B272" s="128"/>
      <c r="C272" s="27" t="s">
        <v>28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</row>
    <row r="273" spans="1:11" s="31" customFormat="1" x14ac:dyDescent="0.25">
      <c r="A273" s="138" t="s">
        <v>65</v>
      </c>
      <c r="B273" s="126" t="s">
        <v>36</v>
      </c>
      <c r="C273" s="26" t="s">
        <v>18</v>
      </c>
      <c r="D273" s="15">
        <f>D274+D276+D278+D279</f>
        <v>1500</v>
      </c>
      <c r="E273" s="15">
        <f>E274+E276+E278+E279</f>
        <v>1500</v>
      </c>
      <c r="F273" s="15">
        <f>F274+F276+F278+F279</f>
        <v>1500</v>
      </c>
      <c r="G273" s="15">
        <f>G274+G276+G278+G279</f>
        <v>1500</v>
      </c>
      <c r="H273" s="15">
        <f>H274+H276+H278+H279</f>
        <v>1500</v>
      </c>
      <c r="I273" s="16">
        <f>G273/D273*100</f>
        <v>100</v>
      </c>
      <c r="J273" s="16">
        <f>G273/E273*100</f>
        <v>100</v>
      </c>
      <c r="K273" s="16">
        <f>G273/F273*100</f>
        <v>100</v>
      </c>
    </row>
    <row r="274" spans="1:11" s="31" customFormat="1" ht="30" x14ac:dyDescent="0.25">
      <c r="A274" s="139"/>
      <c r="B274" s="127"/>
      <c r="C274" s="27" t="s">
        <v>19</v>
      </c>
      <c r="D274" s="18">
        <v>1500</v>
      </c>
      <c r="E274" s="18">
        <v>1500</v>
      </c>
      <c r="F274" s="18">
        <v>1500</v>
      </c>
      <c r="G274" s="18">
        <v>1500</v>
      </c>
      <c r="H274" s="18">
        <v>1500</v>
      </c>
      <c r="I274" s="20">
        <f>G274/D274*100</f>
        <v>100</v>
      </c>
      <c r="J274" s="20">
        <f>G274/E274*100</f>
        <v>100</v>
      </c>
      <c r="K274" s="20">
        <f>G274/F274*100</f>
        <v>100</v>
      </c>
    </row>
    <row r="275" spans="1:11" s="31" customFormat="1" ht="75" x14ac:dyDescent="0.25">
      <c r="A275" s="139"/>
      <c r="B275" s="127"/>
      <c r="C275" s="28" t="s">
        <v>20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</row>
    <row r="276" spans="1:11" s="31" customFormat="1" ht="45" x14ac:dyDescent="0.25">
      <c r="A276" s="139"/>
      <c r="B276" s="127"/>
      <c r="C276" s="27" t="s">
        <v>21</v>
      </c>
      <c r="D276" s="18">
        <v>0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</row>
    <row r="277" spans="1:11" s="31" customFormat="1" ht="75" x14ac:dyDescent="0.25">
      <c r="A277" s="139"/>
      <c r="B277" s="127"/>
      <c r="C277" s="28" t="s">
        <v>22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</row>
    <row r="278" spans="1:11" s="31" customFormat="1" ht="45" x14ac:dyDescent="0.25">
      <c r="A278" s="139"/>
      <c r="B278" s="127"/>
      <c r="C278" s="27" t="s">
        <v>23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</row>
    <row r="279" spans="1:11" s="31" customFormat="1" ht="45" x14ac:dyDescent="0.25">
      <c r="A279" s="140"/>
      <c r="B279" s="128"/>
      <c r="C279" s="27" t="s">
        <v>28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</row>
    <row r="280" spans="1:11" s="31" customFormat="1" x14ac:dyDescent="0.25">
      <c r="A280" s="158" t="s">
        <v>66</v>
      </c>
      <c r="B280" s="126" t="s">
        <v>36</v>
      </c>
      <c r="C280" s="26" t="s">
        <v>18</v>
      </c>
      <c r="D280" s="15">
        <f>D281+D283+D285+D286</f>
        <v>3369.2</v>
      </c>
      <c r="E280" s="15">
        <f>E281+E283+E285+E286</f>
        <v>3369.2</v>
      </c>
      <c r="F280" s="15">
        <f>F281+F283+F285+F286</f>
        <v>3369.2</v>
      </c>
      <c r="G280" s="15">
        <f>G281+G283+G285+G286</f>
        <v>3369.2</v>
      </c>
      <c r="H280" s="15">
        <f>H281+H283+H285+H286</f>
        <v>3369.2</v>
      </c>
      <c r="I280" s="16">
        <f>G280/D280*100</f>
        <v>100</v>
      </c>
      <c r="J280" s="16">
        <f>G280/E280*100</f>
        <v>100</v>
      </c>
      <c r="K280" s="16">
        <f>G280/F280*100</f>
        <v>100</v>
      </c>
    </row>
    <row r="281" spans="1:11" s="31" customFormat="1" ht="30" x14ac:dyDescent="0.25">
      <c r="A281" s="159"/>
      <c r="B281" s="127"/>
      <c r="C281" s="27" t="s">
        <v>19</v>
      </c>
      <c r="D281" s="18">
        <f t="shared" ref="D281:K281" si="32">D295+D323+D330+D337</f>
        <v>3369.2</v>
      </c>
      <c r="E281" s="18">
        <f t="shared" si="32"/>
        <v>3369.2</v>
      </c>
      <c r="F281" s="18">
        <f t="shared" si="32"/>
        <v>3369.2</v>
      </c>
      <c r="G281" s="18">
        <f t="shared" si="32"/>
        <v>3369.2</v>
      </c>
      <c r="H281" s="18">
        <f t="shared" si="32"/>
        <v>3369.2</v>
      </c>
      <c r="I281" s="18">
        <f t="shared" si="32"/>
        <v>300</v>
      </c>
      <c r="J281" s="18">
        <f t="shared" si="32"/>
        <v>300</v>
      </c>
      <c r="K281" s="18">
        <f t="shared" si="32"/>
        <v>300</v>
      </c>
    </row>
    <row r="282" spans="1:11" s="31" customFormat="1" ht="75" x14ac:dyDescent="0.25">
      <c r="A282" s="159"/>
      <c r="B282" s="127"/>
      <c r="C282" s="28" t="s">
        <v>20</v>
      </c>
      <c r="D282" s="18">
        <f>D296</f>
        <v>0</v>
      </c>
      <c r="E282" s="18">
        <f>E296</f>
        <v>0</v>
      </c>
      <c r="F282" s="18">
        <f>F296</f>
        <v>0</v>
      </c>
      <c r="G282" s="18">
        <f>G296</f>
        <v>0</v>
      </c>
      <c r="H282" s="18">
        <f>H296</f>
        <v>0</v>
      </c>
      <c r="I282" s="18">
        <v>0</v>
      </c>
      <c r="J282" s="18">
        <v>0</v>
      </c>
      <c r="K282" s="18">
        <v>0</v>
      </c>
    </row>
    <row r="283" spans="1:11" s="31" customFormat="1" ht="45" x14ac:dyDescent="0.25">
      <c r="A283" s="159"/>
      <c r="B283" s="127"/>
      <c r="C283" s="27" t="s">
        <v>21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</row>
    <row r="284" spans="1:11" s="31" customFormat="1" ht="75" x14ac:dyDescent="0.25">
      <c r="A284" s="159"/>
      <c r="B284" s="127"/>
      <c r="C284" s="28" t="s">
        <v>22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</row>
    <row r="285" spans="1:11" s="31" customFormat="1" ht="45" x14ac:dyDescent="0.25">
      <c r="A285" s="159"/>
      <c r="B285" s="127"/>
      <c r="C285" s="27" t="s">
        <v>23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</row>
    <row r="286" spans="1:11" s="31" customFormat="1" ht="45" x14ac:dyDescent="0.25">
      <c r="A286" s="159"/>
      <c r="B286" s="128"/>
      <c r="C286" s="27" t="s">
        <v>28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</row>
    <row r="287" spans="1:11" s="31" customFormat="1" x14ac:dyDescent="0.25">
      <c r="A287" s="159"/>
      <c r="B287" s="126" t="s">
        <v>29</v>
      </c>
      <c r="C287" s="26" t="s">
        <v>18</v>
      </c>
      <c r="D287" s="15">
        <f>D288+D290+D292+D293</f>
        <v>8190</v>
      </c>
      <c r="E287" s="15">
        <f>E288+E290+E292+E293</f>
        <v>8190</v>
      </c>
      <c r="F287" s="15">
        <f>F288+F290+F292+F293</f>
        <v>8190</v>
      </c>
      <c r="G287" s="15">
        <f>G288+G290+G292+G293</f>
        <v>8190</v>
      </c>
      <c r="H287" s="15">
        <f>H288+H290+H292+H293</f>
        <v>8190</v>
      </c>
      <c r="I287" s="16">
        <f>G287/D287*100</f>
        <v>100</v>
      </c>
      <c r="J287" s="16">
        <f>G287/E287*100</f>
        <v>100</v>
      </c>
      <c r="K287" s="16">
        <f>G287/F287*100</f>
        <v>100</v>
      </c>
    </row>
    <row r="288" spans="1:11" s="31" customFormat="1" ht="30" x14ac:dyDescent="0.25">
      <c r="A288" s="159"/>
      <c r="B288" s="127"/>
      <c r="C288" s="27" t="s">
        <v>19</v>
      </c>
      <c r="D288" s="18">
        <f>D302+D309+D316</f>
        <v>8190</v>
      </c>
      <c r="E288" s="18">
        <f t="shared" ref="E288:H290" si="33">E302+E309+E316</f>
        <v>8190</v>
      </c>
      <c r="F288" s="18">
        <f t="shared" si="33"/>
        <v>8190</v>
      </c>
      <c r="G288" s="18">
        <f t="shared" si="33"/>
        <v>8190</v>
      </c>
      <c r="H288" s="18">
        <f t="shared" si="33"/>
        <v>8190</v>
      </c>
      <c r="I288" s="20">
        <f>G288/D288*100</f>
        <v>100</v>
      </c>
      <c r="J288" s="20">
        <f>G288/E288*100</f>
        <v>100</v>
      </c>
      <c r="K288" s="20">
        <f>G288/F288*100</f>
        <v>100</v>
      </c>
    </row>
    <row r="289" spans="1:11" s="31" customFormat="1" ht="75" x14ac:dyDescent="0.25">
      <c r="A289" s="159"/>
      <c r="B289" s="127"/>
      <c r="C289" s="28" t="s">
        <v>20</v>
      </c>
      <c r="D289" s="18">
        <f>D303+D310+D317</f>
        <v>0</v>
      </c>
      <c r="E289" s="18">
        <f t="shared" si="33"/>
        <v>0</v>
      </c>
      <c r="F289" s="18">
        <f t="shared" si="33"/>
        <v>0</v>
      </c>
      <c r="G289" s="18">
        <f t="shared" si="33"/>
        <v>0</v>
      </c>
      <c r="H289" s="18">
        <f t="shared" si="33"/>
        <v>0</v>
      </c>
      <c r="I289" s="18">
        <v>0</v>
      </c>
      <c r="J289" s="18">
        <v>0</v>
      </c>
      <c r="K289" s="18">
        <v>0</v>
      </c>
    </row>
    <row r="290" spans="1:11" s="31" customFormat="1" ht="45" x14ac:dyDescent="0.25">
      <c r="A290" s="159"/>
      <c r="B290" s="127"/>
      <c r="C290" s="27" t="s">
        <v>21</v>
      </c>
      <c r="D290" s="18">
        <f>D304+D311+D318</f>
        <v>0</v>
      </c>
      <c r="E290" s="18">
        <f t="shared" si="33"/>
        <v>0</v>
      </c>
      <c r="F290" s="18">
        <f t="shared" si="33"/>
        <v>0</v>
      </c>
      <c r="G290" s="18">
        <f t="shared" si="33"/>
        <v>0</v>
      </c>
      <c r="H290" s="18">
        <f t="shared" si="33"/>
        <v>0</v>
      </c>
      <c r="I290" s="18">
        <v>0</v>
      </c>
      <c r="J290" s="18">
        <v>0</v>
      </c>
      <c r="K290" s="18">
        <v>0</v>
      </c>
    </row>
    <row r="291" spans="1:11" s="31" customFormat="1" ht="75" x14ac:dyDescent="0.25">
      <c r="A291" s="159"/>
      <c r="B291" s="127"/>
      <c r="C291" s="28" t="s">
        <v>22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</row>
    <row r="292" spans="1:11" s="31" customFormat="1" ht="45" x14ac:dyDescent="0.25">
      <c r="A292" s="159"/>
      <c r="B292" s="127"/>
      <c r="C292" s="27" t="s">
        <v>23</v>
      </c>
      <c r="D292" s="18">
        <f>D306+D313+D320</f>
        <v>0</v>
      </c>
      <c r="E292" s="18">
        <f t="shared" ref="E292:H293" si="34">E306+E313+E320</f>
        <v>0</v>
      </c>
      <c r="F292" s="18">
        <f t="shared" si="34"/>
        <v>0</v>
      </c>
      <c r="G292" s="18">
        <f t="shared" si="34"/>
        <v>0</v>
      </c>
      <c r="H292" s="18">
        <f t="shared" si="34"/>
        <v>0</v>
      </c>
      <c r="I292" s="18">
        <v>0</v>
      </c>
      <c r="J292" s="18">
        <v>0</v>
      </c>
      <c r="K292" s="18">
        <v>0</v>
      </c>
    </row>
    <row r="293" spans="1:11" s="31" customFormat="1" ht="45" x14ac:dyDescent="0.25">
      <c r="A293" s="160"/>
      <c r="B293" s="128"/>
      <c r="C293" s="27" t="s">
        <v>28</v>
      </c>
      <c r="D293" s="18">
        <f>D307+D314+D321</f>
        <v>0</v>
      </c>
      <c r="E293" s="18">
        <f t="shared" si="34"/>
        <v>0</v>
      </c>
      <c r="F293" s="18">
        <f t="shared" si="34"/>
        <v>0</v>
      </c>
      <c r="G293" s="18">
        <f t="shared" si="34"/>
        <v>0</v>
      </c>
      <c r="H293" s="18">
        <f t="shared" si="34"/>
        <v>0</v>
      </c>
      <c r="I293" s="18">
        <v>0</v>
      </c>
      <c r="J293" s="18">
        <v>0</v>
      </c>
      <c r="K293" s="18">
        <v>0</v>
      </c>
    </row>
    <row r="294" spans="1:11" s="31" customFormat="1" x14ac:dyDescent="0.25">
      <c r="A294" s="155" t="s">
        <v>67</v>
      </c>
      <c r="B294" s="126" t="s">
        <v>68</v>
      </c>
      <c r="C294" s="26" t="s">
        <v>18</v>
      </c>
      <c r="D294" s="15">
        <f>D295</f>
        <v>2229.1999999999998</v>
      </c>
      <c r="E294" s="15">
        <f>E295+E297+E299+E300</f>
        <v>2229.1999999999998</v>
      </c>
      <c r="F294" s="15">
        <f>F295+F297+F299+F300</f>
        <v>2229.1999999999998</v>
      </c>
      <c r="G294" s="15">
        <f>G295+G297+G299+G300</f>
        <v>2229.1999999999998</v>
      </c>
      <c r="H294" s="15">
        <f>H295+H297+H299+H300</f>
        <v>2229.1999999999998</v>
      </c>
      <c r="I294" s="20">
        <f>G294/D294*100</f>
        <v>100</v>
      </c>
      <c r="J294" s="16">
        <f>G294/E294*100</f>
        <v>100</v>
      </c>
      <c r="K294" s="16">
        <f>G294/F294*100</f>
        <v>100</v>
      </c>
    </row>
    <row r="295" spans="1:11" s="31" customFormat="1" ht="30" x14ac:dyDescent="0.25">
      <c r="A295" s="156"/>
      <c r="B295" s="127"/>
      <c r="C295" s="27" t="s">
        <v>19</v>
      </c>
      <c r="D295" s="18">
        <v>2229.1999999999998</v>
      </c>
      <c r="E295" s="18">
        <v>2229.1999999999998</v>
      </c>
      <c r="F295" s="18">
        <v>2229.1999999999998</v>
      </c>
      <c r="G295" s="18">
        <v>2229.1999999999998</v>
      </c>
      <c r="H295" s="18">
        <v>2229.1999999999998</v>
      </c>
      <c r="I295" s="20">
        <f>G295/D295*100</f>
        <v>100</v>
      </c>
      <c r="J295" s="20">
        <f>G295/E295*100</f>
        <v>100</v>
      </c>
      <c r="K295" s="20">
        <f>G295/F295*100</f>
        <v>100</v>
      </c>
    </row>
    <row r="296" spans="1:11" s="31" customFormat="1" ht="75" x14ac:dyDescent="0.25">
      <c r="A296" s="156"/>
      <c r="B296" s="127"/>
      <c r="C296" s="28" t="s">
        <v>20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</row>
    <row r="297" spans="1:11" s="31" customFormat="1" ht="45" x14ac:dyDescent="0.25">
      <c r="A297" s="156"/>
      <c r="B297" s="127"/>
      <c r="C297" s="27" t="s">
        <v>21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</row>
    <row r="298" spans="1:11" s="31" customFormat="1" ht="75" x14ac:dyDescent="0.25">
      <c r="A298" s="156"/>
      <c r="B298" s="127"/>
      <c r="C298" s="28" t="s">
        <v>22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</row>
    <row r="299" spans="1:11" s="31" customFormat="1" ht="45" x14ac:dyDescent="0.25">
      <c r="A299" s="156"/>
      <c r="B299" s="127"/>
      <c r="C299" s="27" t="s">
        <v>23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</row>
    <row r="300" spans="1:11" s="31" customFormat="1" ht="45" x14ac:dyDescent="0.25">
      <c r="A300" s="156"/>
      <c r="B300" s="128"/>
      <c r="C300" s="27" t="s">
        <v>28</v>
      </c>
      <c r="D300" s="18">
        <v>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</row>
    <row r="301" spans="1:11" s="31" customFormat="1" x14ac:dyDescent="0.25">
      <c r="A301" s="156"/>
      <c r="B301" s="126" t="s">
        <v>29</v>
      </c>
      <c r="C301" s="27" t="s">
        <v>18</v>
      </c>
      <c r="D301" s="18">
        <f t="shared" ref="D301:K301" si="35">D302+D304+D306+D307</f>
        <v>0</v>
      </c>
      <c r="E301" s="18">
        <f t="shared" si="35"/>
        <v>0</v>
      </c>
      <c r="F301" s="18">
        <f t="shared" si="35"/>
        <v>0</v>
      </c>
      <c r="G301" s="18">
        <f t="shared" si="35"/>
        <v>0</v>
      </c>
      <c r="H301" s="18">
        <f t="shared" si="35"/>
        <v>0</v>
      </c>
      <c r="I301" s="18">
        <f t="shared" si="35"/>
        <v>0</v>
      </c>
      <c r="J301" s="18">
        <f t="shared" si="35"/>
        <v>0</v>
      </c>
      <c r="K301" s="18">
        <f t="shared" si="35"/>
        <v>0</v>
      </c>
    </row>
    <row r="302" spans="1:11" s="31" customFormat="1" ht="30" x14ac:dyDescent="0.25">
      <c r="A302" s="156"/>
      <c r="B302" s="127"/>
      <c r="C302" s="27" t="s">
        <v>19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</row>
    <row r="303" spans="1:11" s="31" customFormat="1" ht="75" x14ac:dyDescent="0.25">
      <c r="A303" s="156"/>
      <c r="B303" s="127"/>
      <c r="C303" s="28" t="s">
        <v>20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</row>
    <row r="304" spans="1:11" s="31" customFormat="1" ht="45" x14ac:dyDescent="0.25">
      <c r="A304" s="156"/>
      <c r="B304" s="127"/>
      <c r="C304" s="27" t="s">
        <v>21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</row>
    <row r="305" spans="1:11" s="31" customFormat="1" ht="75" x14ac:dyDescent="0.25">
      <c r="A305" s="156"/>
      <c r="B305" s="127"/>
      <c r="C305" s="28" t="s">
        <v>22</v>
      </c>
      <c r="D305" s="18">
        <v>0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</row>
    <row r="306" spans="1:11" s="31" customFormat="1" ht="45" x14ac:dyDescent="0.25">
      <c r="A306" s="156"/>
      <c r="B306" s="127"/>
      <c r="C306" s="27" t="s">
        <v>23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s="31" customFormat="1" ht="45" x14ac:dyDescent="0.25">
      <c r="A307" s="157"/>
      <c r="B307" s="128"/>
      <c r="C307" s="27" t="s">
        <v>28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</row>
    <row r="308" spans="1:11" s="31" customFormat="1" x14ac:dyDescent="0.25">
      <c r="A308" s="155" t="s">
        <v>69</v>
      </c>
      <c r="B308" s="126" t="s">
        <v>29</v>
      </c>
      <c r="C308" s="26" t="s">
        <v>18</v>
      </c>
      <c r="D308" s="15">
        <f>D309+D311+D313+D314</f>
        <v>390</v>
      </c>
      <c r="E308" s="15">
        <f>E309+E311+E313+E314</f>
        <v>390</v>
      </c>
      <c r="F308" s="15">
        <f>F309+F311+F313+F314</f>
        <v>390</v>
      </c>
      <c r="G308" s="15">
        <f>G309+G311+G313+G314</f>
        <v>390</v>
      </c>
      <c r="H308" s="15">
        <f>H309+H311+H313+H314</f>
        <v>390</v>
      </c>
      <c r="I308" s="16">
        <f t="shared" ref="I308:I309" si="36">G308/D308*100</f>
        <v>100</v>
      </c>
      <c r="J308" s="16">
        <f t="shared" ref="J308:J309" si="37">G308/E308*100</f>
        <v>100</v>
      </c>
      <c r="K308" s="16">
        <f t="shared" ref="K308:K309" si="38">G308/F308*100</f>
        <v>100</v>
      </c>
    </row>
    <row r="309" spans="1:11" ht="30" x14ac:dyDescent="0.25">
      <c r="A309" s="156"/>
      <c r="B309" s="127"/>
      <c r="C309" s="27" t="s">
        <v>19</v>
      </c>
      <c r="D309" s="18">
        <v>390</v>
      </c>
      <c r="E309" s="18">
        <v>390</v>
      </c>
      <c r="F309" s="18">
        <v>390</v>
      </c>
      <c r="G309" s="18">
        <v>390</v>
      </c>
      <c r="H309" s="18">
        <v>390</v>
      </c>
      <c r="I309" s="20">
        <f t="shared" si="36"/>
        <v>100</v>
      </c>
      <c r="J309" s="20">
        <f t="shared" si="37"/>
        <v>100</v>
      </c>
      <c r="K309" s="20">
        <f t="shared" si="38"/>
        <v>100</v>
      </c>
    </row>
    <row r="310" spans="1:11" ht="75" x14ac:dyDescent="0.25">
      <c r="A310" s="156"/>
      <c r="B310" s="127"/>
      <c r="C310" s="28" t="s">
        <v>20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</row>
    <row r="311" spans="1:11" ht="45" x14ac:dyDescent="0.25">
      <c r="A311" s="156"/>
      <c r="B311" s="127"/>
      <c r="C311" s="27" t="s">
        <v>21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</row>
    <row r="312" spans="1:11" ht="75" x14ac:dyDescent="0.25">
      <c r="A312" s="156"/>
      <c r="B312" s="127"/>
      <c r="C312" s="28" t="s">
        <v>22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</row>
    <row r="313" spans="1:11" ht="45" x14ac:dyDescent="0.25">
      <c r="A313" s="156"/>
      <c r="B313" s="127"/>
      <c r="C313" s="27" t="s">
        <v>23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</row>
    <row r="314" spans="1:11" ht="45" x14ac:dyDescent="0.25">
      <c r="A314" s="157"/>
      <c r="B314" s="128"/>
      <c r="C314" s="27" t="s">
        <v>28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</row>
    <row r="315" spans="1:11" x14ac:dyDescent="0.25">
      <c r="A315" s="155" t="s">
        <v>70</v>
      </c>
      <c r="B315" s="126" t="s">
        <v>29</v>
      </c>
      <c r="C315" s="27" t="s">
        <v>18</v>
      </c>
      <c r="D315" s="18">
        <f>D316+D318+D320+D321</f>
        <v>7800</v>
      </c>
      <c r="E315" s="18">
        <f>E316+E318+E320+E321</f>
        <v>7800</v>
      </c>
      <c r="F315" s="18">
        <f>F316+F318+F320+F321</f>
        <v>7800</v>
      </c>
      <c r="G315" s="18">
        <f>G316+G318+G320+G321</f>
        <v>7800</v>
      </c>
      <c r="H315" s="18">
        <f>H316+H318+H320+H321</f>
        <v>7800</v>
      </c>
      <c r="I315" s="16">
        <f>G315/D315*100</f>
        <v>100</v>
      </c>
      <c r="J315" s="16">
        <f>G315/E315*100</f>
        <v>100</v>
      </c>
      <c r="K315" s="16">
        <f>G315/F315*100</f>
        <v>100</v>
      </c>
    </row>
    <row r="316" spans="1:11" ht="30" x14ac:dyDescent="0.25">
      <c r="A316" s="156"/>
      <c r="B316" s="127"/>
      <c r="C316" s="27" t="s">
        <v>19</v>
      </c>
      <c r="D316" s="18">
        <v>7800</v>
      </c>
      <c r="E316" s="18">
        <v>7800</v>
      </c>
      <c r="F316" s="18">
        <v>7800</v>
      </c>
      <c r="G316" s="18">
        <v>7800</v>
      </c>
      <c r="H316" s="18">
        <v>7800</v>
      </c>
      <c r="I316" s="20">
        <f>G316/D316*100</f>
        <v>100</v>
      </c>
      <c r="J316" s="20">
        <f>G316/E316*100</f>
        <v>100</v>
      </c>
      <c r="K316" s="20">
        <f>G316/F316*100</f>
        <v>100</v>
      </c>
    </row>
    <row r="317" spans="1:11" ht="75" x14ac:dyDescent="0.25">
      <c r="A317" s="156"/>
      <c r="B317" s="127"/>
      <c r="C317" s="28" t="s">
        <v>20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</row>
    <row r="318" spans="1:11" ht="45" x14ac:dyDescent="0.25">
      <c r="A318" s="156"/>
      <c r="B318" s="127"/>
      <c r="C318" s="27" t="s">
        <v>21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</row>
    <row r="319" spans="1:11" ht="75" x14ac:dyDescent="0.25">
      <c r="A319" s="156"/>
      <c r="B319" s="127"/>
      <c r="C319" s="28" t="s">
        <v>22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</row>
    <row r="320" spans="1:11" ht="45" x14ac:dyDescent="0.25">
      <c r="A320" s="156"/>
      <c r="B320" s="127"/>
      <c r="C320" s="27" t="s">
        <v>23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</row>
    <row r="321" spans="1:11" ht="45" x14ac:dyDescent="0.25">
      <c r="A321" s="157"/>
      <c r="B321" s="128"/>
      <c r="C321" s="27" t="s">
        <v>28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</row>
    <row r="322" spans="1:11" x14ac:dyDescent="0.25">
      <c r="A322" s="152" t="s">
        <v>71</v>
      </c>
      <c r="B322" s="126" t="s">
        <v>72</v>
      </c>
      <c r="C322" s="26" t="s">
        <v>18</v>
      </c>
      <c r="D322" s="15">
        <f>D323+D325+D327+D328</f>
        <v>480</v>
      </c>
      <c r="E322" s="15">
        <f>E323+E325+E327+E328</f>
        <v>480</v>
      </c>
      <c r="F322" s="15">
        <f>F323+F325+F327+F328</f>
        <v>480</v>
      </c>
      <c r="G322" s="15">
        <f>G323+G325+G327+G328</f>
        <v>480</v>
      </c>
      <c r="H322" s="15">
        <f>H323+H325+H327+H328</f>
        <v>480</v>
      </c>
      <c r="I322" s="16">
        <f>G322/D322*100</f>
        <v>100</v>
      </c>
      <c r="J322" s="16">
        <f>G322/E322*100</f>
        <v>100</v>
      </c>
      <c r="K322" s="16">
        <f>G322/F322*100</f>
        <v>100</v>
      </c>
    </row>
    <row r="323" spans="1:11" ht="30" x14ac:dyDescent="0.25">
      <c r="A323" s="153"/>
      <c r="B323" s="127"/>
      <c r="C323" s="27" t="s">
        <v>19</v>
      </c>
      <c r="D323" s="18">
        <v>480</v>
      </c>
      <c r="E323" s="18">
        <v>480</v>
      </c>
      <c r="F323" s="18">
        <v>480</v>
      </c>
      <c r="G323" s="18">
        <v>480</v>
      </c>
      <c r="H323" s="18">
        <v>480</v>
      </c>
      <c r="I323" s="20">
        <f>G323/D323*100</f>
        <v>100</v>
      </c>
      <c r="J323" s="20">
        <f>G323/E323*100</f>
        <v>100</v>
      </c>
      <c r="K323" s="20">
        <f>G323/F323*100</f>
        <v>100</v>
      </c>
    </row>
    <row r="324" spans="1:11" ht="75" x14ac:dyDescent="0.25">
      <c r="A324" s="153"/>
      <c r="B324" s="127"/>
      <c r="C324" s="28" t="s">
        <v>20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</row>
    <row r="325" spans="1:11" ht="45" x14ac:dyDescent="0.25">
      <c r="A325" s="153"/>
      <c r="B325" s="127"/>
      <c r="C325" s="27" t="s">
        <v>21</v>
      </c>
      <c r="D325" s="18">
        <v>0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</row>
    <row r="326" spans="1:11" ht="75" x14ac:dyDescent="0.25">
      <c r="A326" s="153"/>
      <c r="B326" s="127"/>
      <c r="C326" s="28" t="s">
        <v>22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</row>
    <row r="327" spans="1:11" ht="45" x14ac:dyDescent="0.25">
      <c r="A327" s="153"/>
      <c r="B327" s="127"/>
      <c r="C327" s="27" t="s">
        <v>23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</row>
    <row r="328" spans="1:11" ht="45" x14ac:dyDescent="0.25">
      <c r="A328" s="154"/>
      <c r="B328" s="128"/>
      <c r="C328" s="27" t="s">
        <v>28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</row>
    <row r="329" spans="1:11" x14ac:dyDescent="0.25">
      <c r="A329" s="152" t="s">
        <v>73</v>
      </c>
      <c r="B329" s="126" t="s">
        <v>68</v>
      </c>
      <c r="C329" s="26" t="s">
        <v>18</v>
      </c>
      <c r="D329" s="15">
        <f>D330+D332+D334+D335</f>
        <v>360</v>
      </c>
      <c r="E329" s="15">
        <f>E330+E332+E334+E335</f>
        <v>360</v>
      </c>
      <c r="F329" s="15">
        <f>F330+F332+F334+F335</f>
        <v>360</v>
      </c>
      <c r="G329" s="15">
        <f>G330+G332+G334+G335</f>
        <v>360</v>
      </c>
      <c r="H329" s="15">
        <f>H330+H332+H334+H335</f>
        <v>360</v>
      </c>
      <c r="I329" s="16">
        <f>G329/D329*100</f>
        <v>100</v>
      </c>
      <c r="J329" s="16">
        <f>G329/E329*100</f>
        <v>100</v>
      </c>
      <c r="K329" s="16">
        <f>G329/F329*100</f>
        <v>100</v>
      </c>
    </row>
    <row r="330" spans="1:11" ht="30" x14ac:dyDescent="0.25">
      <c r="A330" s="153"/>
      <c r="B330" s="127"/>
      <c r="C330" s="27" t="s">
        <v>19</v>
      </c>
      <c r="D330" s="18">
        <v>360</v>
      </c>
      <c r="E330" s="18">
        <v>360</v>
      </c>
      <c r="F330" s="18">
        <v>360</v>
      </c>
      <c r="G330" s="18">
        <v>360</v>
      </c>
      <c r="H330" s="18">
        <v>360</v>
      </c>
      <c r="I330" s="20">
        <f>G330/D330*100</f>
        <v>100</v>
      </c>
      <c r="J330" s="20">
        <f>G330/E330*100</f>
        <v>100</v>
      </c>
      <c r="K330" s="20">
        <f>G330/F330*100</f>
        <v>100</v>
      </c>
    </row>
    <row r="331" spans="1:11" ht="75" x14ac:dyDescent="0.25">
      <c r="A331" s="153"/>
      <c r="B331" s="127"/>
      <c r="C331" s="28" t="s">
        <v>20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</row>
    <row r="332" spans="1:11" ht="45" x14ac:dyDescent="0.25">
      <c r="A332" s="153"/>
      <c r="B332" s="127"/>
      <c r="C332" s="27" t="s">
        <v>21</v>
      </c>
      <c r="D332" s="18">
        <v>0</v>
      </c>
      <c r="E332" s="18">
        <v>0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</row>
    <row r="333" spans="1:11" ht="75" x14ac:dyDescent="0.25">
      <c r="A333" s="153"/>
      <c r="B333" s="127"/>
      <c r="C333" s="28" t="s">
        <v>22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</row>
    <row r="334" spans="1:11" ht="45" x14ac:dyDescent="0.25">
      <c r="A334" s="153"/>
      <c r="B334" s="127"/>
      <c r="C334" s="27" t="s">
        <v>23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</row>
    <row r="335" spans="1:11" ht="45" x14ac:dyDescent="0.25">
      <c r="A335" s="154"/>
      <c r="B335" s="128"/>
      <c r="C335" s="27" t="s">
        <v>28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</row>
    <row r="336" spans="1:11" x14ac:dyDescent="0.25">
      <c r="A336" s="152" t="s">
        <v>74</v>
      </c>
      <c r="B336" s="126" t="s">
        <v>68</v>
      </c>
      <c r="C336" s="26" t="s">
        <v>18</v>
      </c>
      <c r="D336" s="15">
        <f>D337+D339+D341+D342</f>
        <v>300</v>
      </c>
      <c r="E336" s="15">
        <f>E337+E339+E341+E342</f>
        <v>300</v>
      </c>
      <c r="F336" s="15">
        <f>F337+F339+F341+F342</f>
        <v>300</v>
      </c>
      <c r="G336" s="15">
        <f>G337+G339+G341+G342</f>
        <v>300</v>
      </c>
      <c r="H336" s="15">
        <f>H337+H339+H341+H342</f>
        <v>300</v>
      </c>
      <c r="I336" s="16">
        <v>0</v>
      </c>
      <c r="J336" s="16">
        <v>0</v>
      </c>
      <c r="K336" s="16">
        <v>0</v>
      </c>
    </row>
    <row r="337" spans="1:11" ht="30" x14ac:dyDescent="0.25">
      <c r="A337" s="153"/>
      <c r="B337" s="127"/>
      <c r="C337" s="27" t="s">
        <v>19</v>
      </c>
      <c r="D337" s="18">
        <v>300</v>
      </c>
      <c r="E337" s="18">
        <v>300</v>
      </c>
      <c r="F337" s="18">
        <v>300</v>
      </c>
      <c r="G337" s="18">
        <v>300</v>
      </c>
      <c r="H337" s="18">
        <v>300</v>
      </c>
      <c r="I337" s="16">
        <v>0</v>
      </c>
      <c r="J337" s="16">
        <v>0</v>
      </c>
      <c r="K337" s="16">
        <v>0</v>
      </c>
    </row>
    <row r="338" spans="1:11" ht="75" x14ac:dyDescent="0.25">
      <c r="A338" s="153"/>
      <c r="B338" s="127"/>
      <c r="C338" s="28" t="s">
        <v>20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</row>
    <row r="339" spans="1:11" ht="45" x14ac:dyDescent="0.25">
      <c r="A339" s="153"/>
      <c r="B339" s="127"/>
      <c r="C339" s="27" t="s">
        <v>21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</row>
    <row r="340" spans="1:11" ht="75" x14ac:dyDescent="0.25">
      <c r="A340" s="153"/>
      <c r="B340" s="127"/>
      <c r="C340" s="28" t="s">
        <v>22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</row>
    <row r="341" spans="1:11" ht="45" x14ac:dyDescent="0.25">
      <c r="A341" s="153"/>
      <c r="B341" s="127"/>
      <c r="C341" s="27" t="s">
        <v>23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</row>
    <row r="342" spans="1:11" ht="45" x14ac:dyDescent="0.25">
      <c r="A342" s="154"/>
      <c r="B342" s="128"/>
      <c r="C342" s="27" t="s">
        <v>28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</row>
    <row r="343" spans="1:11" x14ac:dyDescent="0.25">
      <c r="A343" s="141" t="s">
        <v>75</v>
      </c>
      <c r="B343" s="126" t="s">
        <v>72</v>
      </c>
      <c r="C343" s="26" t="s">
        <v>18</v>
      </c>
      <c r="D343" s="15">
        <f>D344+D346+D348+D349</f>
        <v>492617.1</v>
      </c>
      <c r="E343" s="15">
        <f>E344+E346+E348+E349</f>
        <v>492617.1</v>
      </c>
      <c r="F343" s="15">
        <f>F344+F346+F348+F349</f>
        <v>492617.1</v>
      </c>
      <c r="G343" s="15">
        <f>G344+G346+G348+G349</f>
        <v>492610.5</v>
      </c>
      <c r="H343" s="15">
        <f>H344+H346+H348+H349</f>
        <v>492610.5</v>
      </c>
      <c r="I343" s="16">
        <f>G343/D343*100</f>
        <v>99.998660217032665</v>
      </c>
      <c r="J343" s="16">
        <f>G343/E343*100</f>
        <v>99.998660217032665</v>
      </c>
      <c r="K343" s="16">
        <f>G343/F343*100</f>
        <v>99.998660217032665</v>
      </c>
    </row>
    <row r="344" spans="1:11" ht="30" x14ac:dyDescent="0.25">
      <c r="A344" s="142"/>
      <c r="B344" s="127"/>
      <c r="C344" s="27" t="s">
        <v>19</v>
      </c>
      <c r="D344" s="18">
        <v>492617.1</v>
      </c>
      <c r="E344" s="18">
        <v>492617.1</v>
      </c>
      <c r="F344" s="18">
        <v>492617.1</v>
      </c>
      <c r="G344" s="18">
        <v>492610.5</v>
      </c>
      <c r="H344" s="18">
        <v>492610.5</v>
      </c>
      <c r="I344" s="20">
        <f>G344/D344*100</f>
        <v>99.998660217032665</v>
      </c>
      <c r="J344" s="20">
        <f>G344/E344*100</f>
        <v>99.998660217032665</v>
      </c>
      <c r="K344" s="20">
        <f>G344/F344*100</f>
        <v>99.998660217032665</v>
      </c>
    </row>
    <row r="345" spans="1:11" ht="75" x14ac:dyDescent="0.25">
      <c r="A345" s="142"/>
      <c r="B345" s="127"/>
      <c r="C345" s="28" t="s">
        <v>20</v>
      </c>
      <c r="D345" s="18">
        <v>0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</row>
    <row r="346" spans="1:11" ht="45" x14ac:dyDescent="0.25">
      <c r="A346" s="142"/>
      <c r="B346" s="127"/>
      <c r="C346" s="27" t="s">
        <v>21</v>
      </c>
      <c r="D346" s="18">
        <v>0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</row>
    <row r="347" spans="1:11" ht="75" x14ac:dyDescent="0.25">
      <c r="A347" s="142"/>
      <c r="B347" s="127"/>
      <c r="C347" s="28" t="s">
        <v>22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</row>
    <row r="348" spans="1:11" ht="45" x14ac:dyDescent="0.25">
      <c r="A348" s="142"/>
      <c r="B348" s="127"/>
      <c r="C348" s="27" t="s">
        <v>23</v>
      </c>
      <c r="D348" s="18">
        <v>0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</row>
    <row r="349" spans="1:11" ht="45" x14ac:dyDescent="0.25">
      <c r="A349" s="143"/>
      <c r="B349" s="128"/>
      <c r="C349" s="27" t="s">
        <v>28</v>
      </c>
      <c r="D349" s="18">
        <v>0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</row>
    <row r="350" spans="1:11" x14ac:dyDescent="0.25">
      <c r="A350" s="141" t="s">
        <v>76</v>
      </c>
      <c r="B350" s="126" t="s">
        <v>72</v>
      </c>
      <c r="C350" s="27" t="s">
        <v>18</v>
      </c>
      <c r="D350" s="18">
        <f>D351+D353+D355+D356</f>
        <v>61333.4</v>
      </c>
      <c r="E350" s="18">
        <f>E351+E353+E355+E356</f>
        <v>61333.4</v>
      </c>
      <c r="F350" s="18">
        <f>F351+F353+F355+F356</f>
        <v>61333.4</v>
      </c>
      <c r="G350" s="18">
        <f>G351+G353+G355+G356</f>
        <v>61174.9</v>
      </c>
      <c r="H350" s="18">
        <f>H351+H353+H355+H356</f>
        <v>61174.9</v>
      </c>
      <c r="I350" s="16">
        <f>G350/D350*100</f>
        <v>99.741576367851764</v>
      </c>
      <c r="J350" s="16">
        <f>G350/E350*100</f>
        <v>99.741576367851764</v>
      </c>
      <c r="K350" s="16">
        <f>G350/F350*100</f>
        <v>99.741576367851764</v>
      </c>
    </row>
    <row r="351" spans="1:11" ht="30" x14ac:dyDescent="0.25">
      <c r="A351" s="142"/>
      <c r="B351" s="127"/>
      <c r="C351" s="27" t="s">
        <v>19</v>
      </c>
      <c r="D351" s="18">
        <f>D358+D379+D386+D393+D400</f>
        <v>23002.6</v>
      </c>
      <c r="E351" s="18">
        <f t="shared" ref="E351:H351" si="39">E379+E386+E393+E400+E358</f>
        <v>23002.6</v>
      </c>
      <c r="F351" s="18">
        <f t="shared" si="39"/>
        <v>23002.6</v>
      </c>
      <c r="G351" s="18">
        <f t="shared" si="39"/>
        <v>22844.1</v>
      </c>
      <c r="H351" s="18">
        <f t="shared" si="39"/>
        <v>22844.1</v>
      </c>
      <c r="I351" s="20">
        <f>G351/D351*100</f>
        <v>99.310947458113432</v>
      </c>
      <c r="J351" s="20">
        <f>G351/E351*100</f>
        <v>99.310947458113432</v>
      </c>
      <c r="K351" s="20">
        <f>G351/F351*100</f>
        <v>99.310947458113432</v>
      </c>
    </row>
    <row r="352" spans="1:11" ht="75" x14ac:dyDescent="0.25">
      <c r="A352" s="142"/>
      <c r="B352" s="127"/>
      <c r="C352" s="28" t="s">
        <v>20</v>
      </c>
      <c r="D352" s="18">
        <f>D359+D401</f>
        <v>1585.5</v>
      </c>
      <c r="E352" s="18">
        <f t="shared" ref="E352:H353" si="40">E359+E401</f>
        <v>1585.5</v>
      </c>
      <c r="F352" s="18">
        <f t="shared" si="40"/>
        <v>1585.5</v>
      </c>
      <c r="G352" s="18">
        <f t="shared" si="40"/>
        <v>1585.5</v>
      </c>
      <c r="H352" s="18">
        <f t="shared" si="40"/>
        <v>1585.5</v>
      </c>
      <c r="I352" s="20">
        <f>G352/D352*100</f>
        <v>100</v>
      </c>
      <c r="J352" s="20">
        <f>G352/E352*100</f>
        <v>100</v>
      </c>
      <c r="K352" s="20">
        <f>G352/F352*100</f>
        <v>100</v>
      </c>
    </row>
    <row r="353" spans="1:11" ht="45" x14ac:dyDescent="0.25">
      <c r="A353" s="142"/>
      <c r="B353" s="127"/>
      <c r="C353" s="27" t="s">
        <v>21</v>
      </c>
      <c r="D353" s="18">
        <f>D360+D402</f>
        <v>38330.800000000003</v>
      </c>
      <c r="E353" s="18">
        <f t="shared" si="40"/>
        <v>38330.800000000003</v>
      </c>
      <c r="F353" s="18">
        <f t="shared" si="40"/>
        <v>38330.800000000003</v>
      </c>
      <c r="G353" s="18">
        <f t="shared" si="40"/>
        <v>38330.800000000003</v>
      </c>
      <c r="H353" s="18">
        <f t="shared" si="40"/>
        <v>38330.800000000003</v>
      </c>
      <c r="I353" s="16">
        <f>G353/D353*100</f>
        <v>100</v>
      </c>
      <c r="J353" s="16">
        <f>G353/E353*100</f>
        <v>100</v>
      </c>
      <c r="K353" s="16">
        <f>G353/F353*100</f>
        <v>100</v>
      </c>
    </row>
    <row r="354" spans="1:11" ht="75" x14ac:dyDescent="0.25">
      <c r="A354" s="142"/>
      <c r="B354" s="127"/>
      <c r="C354" s="28" t="s">
        <v>22</v>
      </c>
      <c r="D354" s="18">
        <f>D353</f>
        <v>38330.800000000003</v>
      </c>
      <c r="E354" s="18">
        <f>E353</f>
        <v>38330.800000000003</v>
      </c>
      <c r="F354" s="18">
        <f>F353</f>
        <v>38330.800000000003</v>
      </c>
      <c r="G354" s="18">
        <f>G353</f>
        <v>38330.800000000003</v>
      </c>
      <c r="H354" s="18">
        <f>H353</f>
        <v>38330.800000000003</v>
      </c>
      <c r="I354" s="16">
        <f>G354/D354*100</f>
        <v>100</v>
      </c>
      <c r="J354" s="16">
        <f>G354/E354*100</f>
        <v>100</v>
      </c>
      <c r="K354" s="16">
        <f>G354/F354*100</f>
        <v>100</v>
      </c>
    </row>
    <row r="355" spans="1:11" ht="45" x14ac:dyDescent="0.25">
      <c r="A355" s="142"/>
      <c r="B355" s="127"/>
      <c r="C355" s="27" t="s">
        <v>23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</row>
    <row r="356" spans="1:11" ht="45" x14ac:dyDescent="0.25">
      <c r="A356" s="143"/>
      <c r="B356" s="128"/>
      <c r="C356" s="27" t="s">
        <v>28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</row>
    <row r="357" spans="1:11" x14ac:dyDescent="0.25">
      <c r="A357" s="151" t="s">
        <v>77</v>
      </c>
      <c r="B357" s="126" t="s">
        <v>72</v>
      </c>
      <c r="C357" s="27" t="s">
        <v>18</v>
      </c>
      <c r="D357" s="18">
        <f>D358+D360+D362+D363</f>
        <v>31170.300000000003</v>
      </c>
      <c r="E357" s="18">
        <f>E358+E360+E362+E363</f>
        <v>31170.300000000003</v>
      </c>
      <c r="F357" s="18">
        <f>F358+F360+F362+F363</f>
        <v>31170.300000000003</v>
      </c>
      <c r="G357" s="18">
        <f>G358+G360+G362+G363</f>
        <v>31170.300000000003</v>
      </c>
      <c r="H357" s="18">
        <f>H358+H360+H362+H363</f>
        <v>31170.300000000003</v>
      </c>
      <c r="I357" s="16">
        <f>G357/D357*100</f>
        <v>100</v>
      </c>
      <c r="J357" s="16">
        <f>G357/E357*100</f>
        <v>100</v>
      </c>
      <c r="K357" s="16">
        <f>G357/F357*100</f>
        <v>100</v>
      </c>
    </row>
    <row r="358" spans="1:11" ht="30" x14ac:dyDescent="0.25">
      <c r="A358" s="151"/>
      <c r="B358" s="127"/>
      <c r="C358" s="27" t="s">
        <v>19</v>
      </c>
      <c r="D358" s="18">
        <f>D365+D372</f>
        <v>623.4</v>
      </c>
      <c r="E358" s="18">
        <f t="shared" ref="E358:H359" si="41">E365+E372</f>
        <v>623.4</v>
      </c>
      <c r="F358" s="18">
        <f t="shared" si="41"/>
        <v>623.4</v>
      </c>
      <c r="G358" s="18">
        <f t="shared" si="41"/>
        <v>623.4</v>
      </c>
      <c r="H358" s="18">
        <f t="shared" si="41"/>
        <v>623.4</v>
      </c>
      <c r="I358" s="20">
        <f>G358/D358*100</f>
        <v>100</v>
      </c>
      <c r="J358" s="20">
        <f>G358/E358*100</f>
        <v>100</v>
      </c>
      <c r="K358" s="20">
        <f>G358/F358*100</f>
        <v>100</v>
      </c>
    </row>
    <row r="359" spans="1:11" ht="75" x14ac:dyDescent="0.25">
      <c r="A359" s="151"/>
      <c r="B359" s="127"/>
      <c r="C359" s="28" t="s">
        <v>20</v>
      </c>
      <c r="D359" s="18">
        <f>D366+D373</f>
        <v>623.4</v>
      </c>
      <c r="E359" s="18">
        <f t="shared" si="41"/>
        <v>623.4</v>
      </c>
      <c r="F359" s="18">
        <f t="shared" si="41"/>
        <v>623.4</v>
      </c>
      <c r="G359" s="18">
        <f t="shared" si="41"/>
        <v>623.4</v>
      </c>
      <c r="H359" s="18">
        <f t="shared" si="41"/>
        <v>623.4</v>
      </c>
      <c r="I359" s="20">
        <f>G359/D359*100</f>
        <v>100</v>
      </c>
      <c r="J359" s="20">
        <f>G359/E359*100</f>
        <v>100</v>
      </c>
      <c r="K359" s="20">
        <f>G359/F359*100</f>
        <v>100</v>
      </c>
    </row>
    <row r="360" spans="1:11" ht="45" x14ac:dyDescent="0.25">
      <c r="A360" s="151"/>
      <c r="B360" s="127"/>
      <c r="C360" s="27" t="s">
        <v>21</v>
      </c>
      <c r="D360" s="18">
        <f>D368+D375</f>
        <v>30546.9</v>
      </c>
      <c r="E360" s="18">
        <f t="shared" ref="E360:H360" si="42">E368+E375</f>
        <v>30546.9</v>
      </c>
      <c r="F360" s="18">
        <f t="shared" si="42"/>
        <v>30546.9</v>
      </c>
      <c r="G360" s="18">
        <f t="shared" si="42"/>
        <v>30546.9</v>
      </c>
      <c r="H360" s="18">
        <f t="shared" si="42"/>
        <v>30546.9</v>
      </c>
      <c r="I360" s="16">
        <f>G360/D360*100</f>
        <v>100</v>
      </c>
      <c r="J360" s="16">
        <f>G360/E360*100</f>
        <v>100</v>
      </c>
      <c r="K360" s="16">
        <f>G360/F360*100</f>
        <v>100</v>
      </c>
    </row>
    <row r="361" spans="1:11" ht="75" x14ac:dyDescent="0.25">
      <c r="A361" s="151"/>
      <c r="B361" s="127"/>
      <c r="C361" s="28" t="s">
        <v>22</v>
      </c>
      <c r="D361" s="18">
        <f>D368+D375</f>
        <v>30546.9</v>
      </c>
      <c r="E361" s="18">
        <f t="shared" ref="E361:H361" si="43">E368+E375</f>
        <v>30546.9</v>
      </c>
      <c r="F361" s="18">
        <f t="shared" si="43"/>
        <v>30546.9</v>
      </c>
      <c r="G361" s="18">
        <f t="shared" si="43"/>
        <v>30546.9</v>
      </c>
      <c r="H361" s="18">
        <f t="shared" si="43"/>
        <v>30546.9</v>
      </c>
      <c r="I361" s="16">
        <f>G361/D361*100</f>
        <v>100</v>
      </c>
      <c r="J361" s="16">
        <f>G361/E361*100</f>
        <v>100</v>
      </c>
      <c r="K361" s="16">
        <f>G361/F361*100</f>
        <v>100</v>
      </c>
    </row>
    <row r="362" spans="1:11" ht="45" x14ac:dyDescent="0.25">
      <c r="A362" s="151"/>
      <c r="B362" s="127"/>
      <c r="C362" s="27" t="s">
        <v>23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</row>
    <row r="363" spans="1:11" ht="45" x14ac:dyDescent="0.25">
      <c r="A363" s="151"/>
      <c r="B363" s="128"/>
      <c r="C363" s="27" t="s">
        <v>28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</row>
    <row r="364" spans="1:11" x14ac:dyDescent="0.25">
      <c r="A364" s="150" t="s">
        <v>78</v>
      </c>
      <c r="B364" s="126" t="s">
        <v>72</v>
      </c>
      <c r="C364" s="27" t="s">
        <v>18</v>
      </c>
      <c r="D364" s="18">
        <f>D365+D367+D369+D370</f>
        <v>5660.0999999999995</v>
      </c>
      <c r="E364" s="18">
        <f>E365+E367+E369+E370</f>
        <v>5660.0999999999995</v>
      </c>
      <c r="F364" s="18">
        <f>F365+F367+F369+F370</f>
        <v>5660.0999999999995</v>
      </c>
      <c r="G364" s="18">
        <f>G365+G367+G369+G370</f>
        <v>5660.0999999999995</v>
      </c>
      <c r="H364" s="18">
        <f>H365+H367+H369+H370</f>
        <v>5660.0999999999995</v>
      </c>
      <c r="I364" s="16">
        <f>G364/D364*100</f>
        <v>100</v>
      </c>
      <c r="J364" s="16">
        <f>G364/E364*100</f>
        <v>100</v>
      </c>
      <c r="K364" s="16">
        <f>G364/F364*100</f>
        <v>100</v>
      </c>
    </row>
    <row r="365" spans="1:11" ht="30" x14ac:dyDescent="0.25">
      <c r="A365" s="150"/>
      <c r="B365" s="127"/>
      <c r="C365" s="27" t="s">
        <v>19</v>
      </c>
      <c r="D365" s="18">
        <v>113.2</v>
      </c>
      <c r="E365" s="18">
        <v>113.2</v>
      </c>
      <c r="F365" s="18">
        <v>113.2</v>
      </c>
      <c r="G365" s="18">
        <v>113.2</v>
      </c>
      <c r="H365" s="18">
        <v>113.2</v>
      </c>
      <c r="I365" s="20">
        <f>G365/D365*100</f>
        <v>100</v>
      </c>
      <c r="J365" s="20">
        <f>G365/E365*100</f>
        <v>100</v>
      </c>
      <c r="K365" s="20">
        <f>G365/F365*100</f>
        <v>100</v>
      </c>
    </row>
    <row r="366" spans="1:11" ht="75" x14ac:dyDescent="0.25">
      <c r="A366" s="150"/>
      <c r="B366" s="127"/>
      <c r="C366" s="28" t="s">
        <v>20</v>
      </c>
      <c r="D366" s="18">
        <f>D365</f>
        <v>113.2</v>
      </c>
      <c r="E366" s="18">
        <f t="shared" ref="E366:H366" si="44">E365</f>
        <v>113.2</v>
      </c>
      <c r="F366" s="18">
        <f t="shared" si="44"/>
        <v>113.2</v>
      </c>
      <c r="G366" s="18">
        <f t="shared" si="44"/>
        <v>113.2</v>
      </c>
      <c r="H366" s="18">
        <f t="shared" si="44"/>
        <v>113.2</v>
      </c>
      <c r="I366" s="20">
        <f>G366/D366*100</f>
        <v>100</v>
      </c>
      <c r="J366" s="20">
        <f>G366/E366*100</f>
        <v>100</v>
      </c>
      <c r="K366" s="20">
        <f>G366/F366*100</f>
        <v>100</v>
      </c>
    </row>
    <row r="367" spans="1:11" ht="45" x14ac:dyDescent="0.25">
      <c r="A367" s="150"/>
      <c r="B367" s="127"/>
      <c r="C367" s="27" t="s">
        <v>21</v>
      </c>
      <c r="D367" s="18">
        <v>5546.9</v>
      </c>
      <c r="E367" s="18">
        <v>5546.9</v>
      </c>
      <c r="F367" s="18">
        <v>5546.9</v>
      </c>
      <c r="G367" s="18">
        <v>5546.9</v>
      </c>
      <c r="H367" s="18">
        <v>5546.9</v>
      </c>
      <c r="I367" s="16">
        <f>G367/D367*100</f>
        <v>100</v>
      </c>
      <c r="J367" s="16">
        <f>G367/E367*100</f>
        <v>100</v>
      </c>
      <c r="K367" s="16">
        <f>G367/F367*100</f>
        <v>100</v>
      </c>
    </row>
    <row r="368" spans="1:11" ht="75" x14ac:dyDescent="0.25">
      <c r="A368" s="150"/>
      <c r="B368" s="127"/>
      <c r="C368" s="28" t="s">
        <v>22</v>
      </c>
      <c r="D368" s="18">
        <f>D367</f>
        <v>5546.9</v>
      </c>
      <c r="E368" s="18">
        <f>E367</f>
        <v>5546.9</v>
      </c>
      <c r="F368" s="18">
        <f>F367</f>
        <v>5546.9</v>
      </c>
      <c r="G368" s="18">
        <f>G367</f>
        <v>5546.9</v>
      </c>
      <c r="H368" s="18">
        <f>H367</f>
        <v>5546.9</v>
      </c>
      <c r="I368" s="16">
        <f>G368/D368*100</f>
        <v>100</v>
      </c>
      <c r="J368" s="16">
        <f>G368/E368*100</f>
        <v>100</v>
      </c>
      <c r="K368" s="16">
        <f>G368/F368*100</f>
        <v>100</v>
      </c>
    </row>
    <row r="369" spans="1:11" ht="45" x14ac:dyDescent="0.25">
      <c r="A369" s="150"/>
      <c r="B369" s="127"/>
      <c r="C369" s="27" t="s">
        <v>23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</row>
    <row r="370" spans="1:11" ht="45" x14ac:dyDescent="0.25">
      <c r="A370" s="150"/>
      <c r="B370" s="128"/>
      <c r="C370" s="27" t="s">
        <v>28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</row>
    <row r="371" spans="1:11" x14ac:dyDescent="0.25">
      <c r="A371" s="150" t="s">
        <v>79</v>
      </c>
      <c r="B371" s="126" t="s">
        <v>72</v>
      </c>
      <c r="C371" s="27" t="s">
        <v>18</v>
      </c>
      <c r="D371" s="18">
        <f>D372+D374+D376+D377</f>
        <v>25510.2</v>
      </c>
      <c r="E371" s="18">
        <f>E372+E374+E376+E377</f>
        <v>25510.2</v>
      </c>
      <c r="F371" s="18">
        <f>F372+F374+F376+F377</f>
        <v>25510.2</v>
      </c>
      <c r="G371" s="18">
        <f>G372+G374+G376+G377</f>
        <v>25510.2</v>
      </c>
      <c r="H371" s="18">
        <f>H372+H374+H376+H377</f>
        <v>25510.2</v>
      </c>
      <c r="I371" s="16">
        <f>G371/D371*100</f>
        <v>100</v>
      </c>
      <c r="J371" s="16">
        <f>G371/E371*100</f>
        <v>100</v>
      </c>
      <c r="K371" s="16">
        <f>G371/F371*100</f>
        <v>100</v>
      </c>
    </row>
    <row r="372" spans="1:11" ht="30" x14ac:dyDescent="0.25">
      <c r="A372" s="150"/>
      <c r="B372" s="127"/>
      <c r="C372" s="27" t="s">
        <v>19</v>
      </c>
      <c r="D372" s="18">
        <v>510.2</v>
      </c>
      <c r="E372" s="18">
        <v>510.2</v>
      </c>
      <c r="F372" s="18">
        <v>510.2</v>
      </c>
      <c r="G372" s="18">
        <v>510.2</v>
      </c>
      <c r="H372" s="18">
        <v>510.2</v>
      </c>
      <c r="I372" s="20">
        <f>G372/D372*100</f>
        <v>100</v>
      </c>
      <c r="J372" s="20">
        <f>G372/E372*100</f>
        <v>100</v>
      </c>
      <c r="K372" s="20">
        <f>G372/F372*100</f>
        <v>100</v>
      </c>
    </row>
    <row r="373" spans="1:11" ht="75" x14ac:dyDescent="0.25">
      <c r="A373" s="150"/>
      <c r="B373" s="127"/>
      <c r="C373" s="28" t="s">
        <v>20</v>
      </c>
      <c r="D373" s="18">
        <f>D372</f>
        <v>510.2</v>
      </c>
      <c r="E373" s="18">
        <f t="shared" ref="E373:H373" si="45">E372</f>
        <v>510.2</v>
      </c>
      <c r="F373" s="18">
        <f t="shared" si="45"/>
        <v>510.2</v>
      </c>
      <c r="G373" s="18">
        <f t="shared" si="45"/>
        <v>510.2</v>
      </c>
      <c r="H373" s="18">
        <f t="shared" si="45"/>
        <v>510.2</v>
      </c>
      <c r="I373" s="20">
        <f>G373/D373*100</f>
        <v>100</v>
      </c>
      <c r="J373" s="20">
        <f>G373/E373*100</f>
        <v>100</v>
      </c>
      <c r="K373" s="20">
        <f>G373/F373*100</f>
        <v>100</v>
      </c>
    </row>
    <row r="374" spans="1:11" ht="45" x14ac:dyDescent="0.25">
      <c r="A374" s="150"/>
      <c r="B374" s="127"/>
      <c r="C374" s="27" t="s">
        <v>21</v>
      </c>
      <c r="D374" s="18">
        <v>25000</v>
      </c>
      <c r="E374" s="18">
        <v>25000</v>
      </c>
      <c r="F374" s="18">
        <v>25000</v>
      </c>
      <c r="G374" s="18">
        <v>25000</v>
      </c>
      <c r="H374" s="18">
        <v>25000</v>
      </c>
      <c r="I374" s="16">
        <f>G374/D374*100</f>
        <v>100</v>
      </c>
      <c r="J374" s="16">
        <f>G374/E374*100</f>
        <v>100</v>
      </c>
      <c r="K374" s="16">
        <f>G374/F374*100</f>
        <v>100</v>
      </c>
    </row>
    <row r="375" spans="1:11" ht="75" x14ac:dyDescent="0.25">
      <c r="A375" s="150"/>
      <c r="B375" s="127"/>
      <c r="C375" s="28" t="s">
        <v>22</v>
      </c>
      <c r="D375" s="18">
        <f>D374</f>
        <v>25000</v>
      </c>
      <c r="E375" s="18">
        <f>E374</f>
        <v>25000</v>
      </c>
      <c r="F375" s="18">
        <f>F374</f>
        <v>25000</v>
      </c>
      <c r="G375" s="18">
        <f>G374</f>
        <v>25000</v>
      </c>
      <c r="H375" s="18">
        <f>H374</f>
        <v>25000</v>
      </c>
      <c r="I375" s="16">
        <f>G375/D375*100</f>
        <v>100</v>
      </c>
      <c r="J375" s="16">
        <f>G375/E375*100</f>
        <v>100</v>
      </c>
      <c r="K375" s="16">
        <f>G375/F375*100</f>
        <v>100</v>
      </c>
    </row>
    <row r="376" spans="1:11" ht="45" x14ac:dyDescent="0.25">
      <c r="A376" s="150"/>
      <c r="B376" s="127"/>
      <c r="C376" s="27" t="s">
        <v>23</v>
      </c>
      <c r="D376" s="18">
        <v>0</v>
      </c>
      <c r="E376" s="18">
        <v>0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</row>
    <row r="377" spans="1:11" ht="45" x14ac:dyDescent="0.25">
      <c r="A377" s="150"/>
      <c r="B377" s="128"/>
      <c r="C377" s="27" t="s">
        <v>28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</row>
    <row r="378" spans="1:11" x14ac:dyDescent="0.25">
      <c r="A378" s="141" t="s">
        <v>80</v>
      </c>
      <c r="B378" s="126" t="s">
        <v>68</v>
      </c>
      <c r="C378" s="27" t="s">
        <v>18</v>
      </c>
      <c r="D378" s="18">
        <f>D379+D381+D383+D384</f>
        <v>16018.1</v>
      </c>
      <c r="E378" s="18">
        <f t="shared" ref="E378:H378" si="46">E379+E381+E383+E384</f>
        <v>16018.1</v>
      </c>
      <c r="F378" s="18">
        <f t="shared" si="46"/>
        <v>16018.1</v>
      </c>
      <c r="G378" s="18">
        <f t="shared" si="46"/>
        <v>15859.6</v>
      </c>
      <c r="H378" s="18">
        <f t="shared" si="46"/>
        <v>15859.6</v>
      </c>
      <c r="I378" s="16">
        <f>G378/D378*100</f>
        <v>99.010494378234625</v>
      </c>
      <c r="J378" s="16">
        <f>G378/E378*100</f>
        <v>99.010494378234625</v>
      </c>
      <c r="K378" s="16">
        <f>G378/F378*100</f>
        <v>99.010494378234625</v>
      </c>
    </row>
    <row r="379" spans="1:11" ht="30" x14ac:dyDescent="0.25">
      <c r="A379" s="142"/>
      <c r="B379" s="127"/>
      <c r="C379" s="27" t="s">
        <v>19</v>
      </c>
      <c r="D379" s="18">
        <v>16018.1</v>
      </c>
      <c r="E379" s="18">
        <v>16018.1</v>
      </c>
      <c r="F379" s="18">
        <v>16018.1</v>
      </c>
      <c r="G379" s="18">
        <v>15859.6</v>
      </c>
      <c r="H379" s="18">
        <v>15859.6</v>
      </c>
      <c r="I379" s="20">
        <f>G379/D379*100</f>
        <v>99.010494378234625</v>
      </c>
      <c r="J379" s="20">
        <f>G379/E379*100</f>
        <v>99.010494378234625</v>
      </c>
      <c r="K379" s="20">
        <f>G379/F379*100</f>
        <v>99.010494378234625</v>
      </c>
    </row>
    <row r="380" spans="1:11" ht="75" x14ac:dyDescent="0.25">
      <c r="A380" s="142"/>
      <c r="B380" s="127"/>
      <c r="C380" s="28" t="s">
        <v>20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20">
        <v>0</v>
      </c>
      <c r="J380" s="20">
        <v>0</v>
      </c>
      <c r="K380" s="20">
        <v>0</v>
      </c>
    </row>
    <row r="381" spans="1:11" ht="45" x14ac:dyDescent="0.25">
      <c r="A381" s="142"/>
      <c r="B381" s="127"/>
      <c r="C381" s="27" t="s">
        <v>21</v>
      </c>
      <c r="D381" s="18">
        <v>0</v>
      </c>
      <c r="E381" s="18">
        <v>0</v>
      </c>
      <c r="F381" s="18">
        <v>0</v>
      </c>
      <c r="G381" s="18">
        <v>0</v>
      </c>
      <c r="H381" s="18">
        <v>0</v>
      </c>
      <c r="I381" s="16">
        <v>0</v>
      </c>
      <c r="J381" s="16">
        <v>0</v>
      </c>
      <c r="K381" s="16">
        <v>0</v>
      </c>
    </row>
    <row r="382" spans="1:11" ht="75" x14ac:dyDescent="0.25">
      <c r="A382" s="142"/>
      <c r="B382" s="127"/>
      <c r="C382" s="28" t="s">
        <v>22</v>
      </c>
      <c r="D382" s="18">
        <f>D381</f>
        <v>0</v>
      </c>
      <c r="E382" s="18">
        <f>E381</f>
        <v>0</v>
      </c>
      <c r="F382" s="18">
        <f>F381</f>
        <v>0</v>
      </c>
      <c r="G382" s="18">
        <f>G381</f>
        <v>0</v>
      </c>
      <c r="H382" s="18">
        <f>H381</f>
        <v>0</v>
      </c>
      <c r="I382" s="16">
        <v>0</v>
      </c>
      <c r="J382" s="16">
        <v>0</v>
      </c>
      <c r="K382" s="16">
        <v>0</v>
      </c>
    </row>
    <row r="383" spans="1:11" ht="45" x14ac:dyDescent="0.25">
      <c r="A383" s="142"/>
      <c r="B383" s="127"/>
      <c r="C383" s="27" t="s">
        <v>23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</row>
    <row r="384" spans="1:11" ht="45" x14ac:dyDescent="0.25">
      <c r="A384" s="143"/>
      <c r="B384" s="128"/>
      <c r="C384" s="27" t="s">
        <v>28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</row>
    <row r="385" spans="1:11" x14ac:dyDescent="0.25">
      <c r="A385" s="141" t="s">
        <v>81</v>
      </c>
      <c r="B385" s="126" t="s">
        <v>68</v>
      </c>
      <c r="C385" s="27" t="s">
        <v>18</v>
      </c>
      <c r="D385" s="18">
        <f>D386+D388+D390+D391</f>
        <v>1574</v>
      </c>
      <c r="E385" s="18">
        <f t="shared" ref="E385:H385" si="47">E386+E388+E390+E391</f>
        <v>1574</v>
      </c>
      <c r="F385" s="18">
        <f t="shared" si="47"/>
        <v>1574</v>
      </c>
      <c r="G385" s="18">
        <f t="shared" si="47"/>
        <v>1574</v>
      </c>
      <c r="H385" s="18">
        <f t="shared" si="47"/>
        <v>1574</v>
      </c>
      <c r="I385" s="16">
        <f>G385/D385*100</f>
        <v>100</v>
      </c>
      <c r="J385" s="16">
        <f>G385/E385*100</f>
        <v>100</v>
      </c>
      <c r="K385" s="16">
        <f>G385/F385*100</f>
        <v>100</v>
      </c>
    </row>
    <row r="386" spans="1:11" ht="30" x14ac:dyDescent="0.25">
      <c r="A386" s="142"/>
      <c r="B386" s="127"/>
      <c r="C386" s="27" t="s">
        <v>19</v>
      </c>
      <c r="D386" s="18">
        <v>1574</v>
      </c>
      <c r="E386" s="18">
        <v>1574</v>
      </c>
      <c r="F386" s="18">
        <v>1574</v>
      </c>
      <c r="G386" s="18">
        <v>1574</v>
      </c>
      <c r="H386" s="18">
        <v>1574</v>
      </c>
      <c r="I386" s="20">
        <f>G386/D386*100</f>
        <v>100</v>
      </c>
      <c r="J386" s="20">
        <f>G386/E386*100</f>
        <v>100</v>
      </c>
      <c r="K386" s="20">
        <f>G386/F386*100</f>
        <v>100</v>
      </c>
    </row>
    <row r="387" spans="1:11" ht="75" x14ac:dyDescent="0.25">
      <c r="A387" s="142"/>
      <c r="B387" s="127"/>
      <c r="C387" s="28" t="s">
        <v>20</v>
      </c>
      <c r="D387" s="18">
        <v>0</v>
      </c>
      <c r="E387" s="18">
        <v>0</v>
      </c>
      <c r="F387" s="18">
        <v>0</v>
      </c>
      <c r="G387" s="18">
        <f>G386</f>
        <v>1574</v>
      </c>
      <c r="H387" s="18">
        <f>H386</f>
        <v>1574</v>
      </c>
      <c r="I387" s="20">
        <v>0</v>
      </c>
      <c r="J387" s="20">
        <v>0</v>
      </c>
      <c r="K387" s="20">
        <v>0</v>
      </c>
    </row>
    <row r="388" spans="1:11" ht="45" x14ac:dyDescent="0.25">
      <c r="A388" s="142"/>
      <c r="B388" s="127"/>
      <c r="C388" s="27" t="s">
        <v>21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6">
        <v>0</v>
      </c>
      <c r="J388" s="16">
        <v>0</v>
      </c>
      <c r="K388" s="16">
        <v>0</v>
      </c>
    </row>
    <row r="389" spans="1:11" ht="75" x14ac:dyDescent="0.25">
      <c r="A389" s="142"/>
      <c r="B389" s="127"/>
      <c r="C389" s="28" t="s">
        <v>22</v>
      </c>
      <c r="D389" s="18">
        <f>D388</f>
        <v>0</v>
      </c>
      <c r="E389" s="18">
        <f>E388</f>
        <v>0</v>
      </c>
      <c r="F389" s="18">
        <f>F388</f>
        <v>0</v>
      </c>
      <c r="G389" s="18">
        <f>G388</f>
        <v>0</v>
      </c>
      <c r="H389" s="18">
        <f>H388</f>
        <v>0</v>
      </c>
      <c r="I389" s="16">
        <v>0</v>
      </c>
      <c r="J389" s="16">
        <v>0</v>
      </c>
      <c r="K389" s="16">
        <v>0</v>
      </c>
    </row>
    <row r="390" spans="1:11" ht="45" x14ac:dyDescent="0.25">
      <c r="A390" s="142"/>
      <c r="B390" s="127"/>
      <c r="C390" s="27" t="s">
        <v>23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</row>
    <row r="391" spans="1:11" ht="45" x14ac:dyDescent="0.25">
      <c r="A391" s="143"/>
      <c r="B391" s="128"/>
      <c r="C391" s="27" t="s">
        <v>28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</row>
    <row r="392" spans="1:11" x14ac:dyDescent="0.25">
      <c r="A392" s="138" t="s">
        <v>82</v>
      </c>
      <c r="B392" s="126" t="s">
        <v>72</v>
      </c>
      <c r="C392" s="27" t="s">
        <v>18</v>
      </c>
      <c r="D392" s="18">
        <f>D393+D395+D397+D398</f>
        <v>3825</v>
      </c>
      <c r="E392" s="18">
        <f>E393+E395+E397+E398</f>
        <v>3825</v>
      </c>
      <c r="F392" s="18">
        <f>F393+F395+F397+F398</f>
        <v>3825</v>
      </c>
      <c r="G392" s="18">
        <f>G393+G395+G397+G398</f>
        <v>3825</v>
      </c>
      <c r="H392" s="18">
        <f>H393+H395+H397+H398</f>
        <v>3825</v>
      </c>
      <c r="I392" s="16">
        <f>G392/D392*100</f>
        <v>100</v>
      </c>
      <c r="J392" s="16">
        <f>G392/E392*100</f>
        <v>100</v>
      </c>
      <c r="K392" s="16">
        <f>G392/F392*100</f>
        <v>100</v>
      </c>
    </row>
    <row r="393" spans="1:11" ht="30" x14ac:dyDescent="0.25">
      <c r="A393" s="139"/>
      <c r="B393" s="127"/>
      <c r="C393" s="27" t="s">
        <v>19</v>
      </c>
      <c r="D393" s="18">
        <v>3825</v>
      </c>
      <c r="E393" s="18">
        <v>3825</v>
      </c>
      <c r="F393" s="18">
        <v>3825</v>
      </c>
      <c r="G393" s="18">
        <v>3825</v>
      </c>
      <c r="H393" s="18">
        <v>3825</v>
      </c>
      <c r="I393" s="20">
        <f>G393/D393*100</f>
        <v>100</v>
      </c>
      <c r="J393" s="20">
        <f>G393/E393*100</f>
        <v>100</v>
      </c>
      <c r="K393" s="20">
        <f>G393/F393*100</f>
        <v>100</v>
      </c>
    </row>
    <row r="394" spans="1:11" ht="75" x14ac:dyDescent="0.25">
      <c r="A394" s="139"/>
      <c r="B394" s="127"/>
      <c r="C394" s="28" t="s">
        <v>20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20">
        <v>0</v>
      </c>
      <c r="J394" s="20">
        <v>0</v>
      </c>
      <c r="K394" s="20">
        <v>0</v>
      </c>
    </row>
    <row r="395" spans="1:11" ht="45" x14ac:dyDescent="0.25">
      <c r="A395" s="139"/>
      <c r="B395" s="127"/>
      <c r="C395" s="27" t="s">
        <v>21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6">
        <v>0</v>
      </c>
      <c r="J395" s="16">
        <v>0</v>
      </c>
      <c r="K395" s="16">
        <v>0</v>
      </c>
    </row>
    <row r="396" spans="1:11" ht="75" x14ac:dyDescent="0.25">
      <c r="A396" s="139"/>
      <c r="B396" s="127"/>
      <c r="C396" s="28" t="s">
        <v>22</v>
      </c>
      <c r="D396" s="18">
        <f>D395</f>
        <v>0</v>
      </c>
      <c r="E396" s="18">
        <f>E395</f>
        <v>0</v>
      </c>
      <c r="F396" s="18">
        <f>F395</f>
        <v>0</v>
      </c>
      <c r="G396" s="18">
        <f>G395</f>
        <v>0</v>
      </c>
      <c r="H396" s="18">
        <f>H395</f>
        <v>0</v>
      </c>
      <c r="I396" s="16">
        <v>0</v>
      </c>
      <c r="J396" s="16">
        <v>0</v>
      </c>
      <c r="K396" s="16">
        <v>0</v>
      </c>
    </row>
    <row r="397" spans="1:11" ht="45" x14ac:dyDescent="0.25">
      <c r="A397" s="139"/>
      <c r="B397" s="127"/>
      <c r="C397" s="27" t="s">
        <v>23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</row>
    <row r="398" spans="1:11" ht="45" x14ac:dyDescent="0.25">
      <c r="A398" s="140"/>
      <c r="B398" s="128"/>
      <c r="C398" s="27" t="s">
        <v>28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</row>
    <row r="399" spans="1:11" x14ac:dyDescent="0.25">
      <c r="A399" s="138" t="s">
        <v>83</v>
      </c>
      <c r="B399" s="126" t="s">
        <v>68</v>
      </c>
      <c r="C399" s="27" t="s">
        <v>18</v>
      </c>
      <c r="D399" s="18">
        <f>D400+D402+D404+D405</f>
        <v>8746</v>
      </c>
      <c r="E399" s="18">
        <f>E400+E402+E404+E405</f>
        <v>8746</v>
      </c>
      <c r="F399" s="18">
        <f>F400+F402+F404+F405</f>
        <v>8746</v>
      </c>
      <c r="G399" s="18">
        <f>G400+G402+G404+G405</f>
        <v>8746</v>
      </c>
      <c r="H399" s="18">
        <f>H400+H402+H404+H405</f>
        <v>8746</v>
      </c>
      <c r="I399" s="16">
        <f>G399/D399*100</f>
        <v>100</v>
      </c>
      <c r="J399" s="16">
        <f>G399/E399*100</f>
        <v>100</v>
      </c>
      <c r="K399" s="16">
        <f>G399/F399*100</f>
        <v>100</v>
      </c>
    </row>
    <row r="400" spans="1:11" ht="30" x14ac:dyDescent="0.25">
      <c r="A400" s="139"/>
      <c r="B400" s="127"/>
      <c r="C400" s="27" t="s">
        <v>19</v>
      </c>
      <c r="D400" s="18">
        <v>962.1</v>
      </c>
      <c r="E400" s="18">
        <v>962.1</v>
      </c>
      <c r="F400" s="18">
        <v>962.1</v>
      </c>
      <c r="G400" s="18">
        <v>962.1</v>
      </c>
      <c r="H400" s="18">
        <v>962.1</v>
      </c>
      <c r="I400" s="20">
        <f>G400/D400*100</f>
        <v>100</v>
      </c>
      <c r="J400" s="20">
        <f>G400/E400*100</f>
        <v>100</v>
      </c>
      <c r="K400" s="20">
        <f>G400/F400*100</f>
        <v>100</v>
      </c>
    </row>
    <row r="401" spans="1:11" ht="75" x14ac:dyDescent="0.25">
      <c r="A401" s="139"/>
      <c r="B401" s="127"/>
      <c r="C401" s="28" t="s">
        <v>20</v>
      </c>
      <c r="D401" s="18">
        <f>D400</f>
        <v>962.1</v>
      </c>
      <c r="E401" s="18">
        <f t="shared" ref="E401:H401" si="48">E400</f>
        <v>962.1</v>
      </c>
      <c r="F401" s="18">
        <f t="shared" si="48"/>
        <v>962.1</v>
      </c>
      <c r="G401" s="18">
        <f t="shared" si="48"/>
        <v>962.1</v>
      </c>
      <c r="H401" s="18">
        <f t="shared" si="48"/>
        <v>962.1</v>
      </c>
      <c r="I401" s="20">
        <f>G401/D401*100</f>
        <v>100</v>
      </c>
      <c r="J401" s="20">
        <f>G401/E401*100</f>
        <v>100</v>
      </c>
      <c r="K401" s="20">
        <f>G401/F401*100</f>
        <v>100</v>
      </c>
    </row>
    <row r="402" spans="1:11" ht="45" x14ac:dyDescent="0.25">
      <c r="A402" s="139"/>
      <c r="B402" s="127"/>
      <c r="C402" s="27" t="s">
        <v>21</v>
      </c>
      <c r="D402" s="18">
        <v>7783.9</v>
      </c>
      <c r="E402" s="18">
        <v>7783.9</v>
      </c>
      <c r="F402" s="18">
        <v>7783.9</v>
      </c>
      <c r="G402" s="18">
        <v>7783.9</v>
      </c>
      <c r="H402" s="18">
        <v>7783.9</v>
      </c>
      <c r="I402" s="16">
        <f>G402/D402*100</f>
        <v>100</v>
      </c>
      <c r="J402" s="16">
        <f>G402/E402*100</f>
        <v>100</v>
      </c>
      <c r="K402" s="16">
        <f>G402/F402*100</f>
        <v>100</v>
      </c>
    </row>
    <row r="403" spans="1:11" ht="75" x14ac:dyDescent="0.25">
      <c r="A403" s="139"/>
      <c r="B403" s="127"/>
      <c r="C403" s="28" t="s">
        <v>22</v>
      </c>
      <c r="D403" s="18">
        <f>D402</f>
        <v>7783.9</v>
      </c>
      <c r="E403" s="18">
        <f>E402</f>
        <v>7783.9</v>
      </c>
      <c r="F403" s="18">
        <f>F402</f>
        <v>7783.9</v>
      </c>
      <c r="G403" s="18">
        <f>G402</f>
        <v>7783.9</v>
      </c>
      <c r="H403" s="18">
        <f>H402</f>
        <v>7783.9</v>
      </c>
      <c r="I403" s="16">
        <f>G403/D403*100</f>
        <v>100</v>
      </c>
      <c r="J403" s="16">
        <f>G403/E403*100</f>
        <v>100</v>
      </c>
      <c r="K403" s="16">
        <f>G403/F403*100</f>
        <v>100</v>
      </c>
    </row>
    <row r="404" spans="1:11" ht="45" x14ac:dyDescent="0.25">
      <c r="A404" s="139"/>
      <c r="B404" s="127"/>
      <c r="C404" s="27" t="s">
        <v>23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</row>
    <row r="405" spans="1:11" ht="45" x14ac:dyDescent="0.25">
      <c r="A405" s="140"/>
      <c r="B405" s="128"/>
      <c r="C405" s="27" t="s">
        <v>28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</row>
    <row r="406" spans="1:11" x14ac:dyDescent="0.25">
      <c r="A406" s="144" t="s">
        <v>84</v>
      </c>
      <c r="B406" s="126" t="s">
        <v>85</v>
      </c>
      <c r="C406" s="14" t="s">
        <v>18</v>
      </c>
      <c r="D406" s="15">
        <f>D407+D411+D412</f>
        <v>8936.5</v>
      </c>
      <c r="E406" s="15">
        <f>E407+E411+E412</f>
        <v>8936.5</v>
      </c>
      <c r="F406" s="15">
        <f>F407+F411+F412</f>
        <v>8562.7999999999993</v>
      </c>
      <c r="G406" s="15">
        <f>G407+G411+G412</f>
        <v>8562.7999999999993</v>
      </c>
      <c r="H406" s="15">
        <f>H407+H411+H412</f>
        <v>8562.7999999999993</v>
      </c>
      <c r="I406" s="16">
        <f>G406/D406*100</f>
        <v>95.818273373244551</v>
      </c>
      <c r="J406" s="16">
        <f>G406/E406*100</f>
        <v>95.818273373244551</v>
      </c>
      <c r="K406" s="16">
        <f>G406/F406*100</f>
        <v>100</v>
      </c>
    </row>
    <row r="407" spans="1:11" ht="30" x14ac:dyDescent="0.25">
      <c r="A407" s="145"/>
      <c r="B407" s="127"/>
      <c r="C407" s="17" t="s">
        <v>19</v>
      </c>
      <c r="D407" s="18">
        <f>D414</f>
        <v>8936.5</v>
      </c>
      <c r="E407" s="18">
        <f>E414</f>
        <v>8936.5</v>
      </c>
      <c r="F407" s="18">
        <f>F414</f>
        <v>8562.7999999999993</v>
      </c>
      <c r="G407" s="18">
        <f>G414</f>
        <v>8562.7999999999993</v>
      </c>
      <c r="H407" s="18">
        <f>H414</f>
        <v>8562.7999999999993</v>
      </c>
      <c r="I407" s="20">
        <f>G407/D407*100</f>
        <v>95.818273373244551</v>
      </c>
      <c r="J407" s="20">
        <f>G407/E407*100</f>
        <v>95.818273373244551</v>
      </c>
      <c r="K407" s="20">
        <f>G407/F407*100</f>
        <v>100</v>
      </c>
    </row>
    <row r="408" spans="1:11" ht="75" x14ac:dyDescent="0.25">
      <c r="A408" s="145"/>
      <c r="B408" s="127"/>
      <c r="C408" s="19" t="s">
        <v>20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</row>
    <row r="409" spans="1:11" ht="45" x14ac:dyDescent="0.25">
      <c r="A409" s="145"/>
      <c r="B409" s="127"/>
      <c r="C409" s="17" t="s">
        <v>21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</row>
    <row r="410" spans="1:11" ht="75" x14ac:dyDescent="0.25">
      <c r="A410" s="145"/>
      <c r="B410" s="127"/>
      <c r="C410" s="19" t="s">
        <v>22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</row>
    <row r="411" spans="1:11" ht="45" x14ac:dyDescent="0.25">
      <c r="A411" s="145"/>
      <c r="B411" s="127"/>
      <c r="C411" s="17" t="s">
        <v>23</v>
      </c>
      <c r="D411" s="18">
        <f t="shared" ref="D411:H412" si="49">D418</f>
        <v>0</v>
      </c>
      <c r="E411" s="18">
        <f t="shared" si="49"/>
        <v>0</v>
      </c>
      <c r="F411" s="18">
        <f t="shared" si="49"/>
        <v>0</v>
      </c>
      <c r="G411" s="18">
        <f t="shared" si="49"/>
        <v>0</v>
      </c>
      <c r="H411" s="18">
        <f t="shared" si="49"/>
        <v>0</v>
      </c>
      <c r="I411" s="16">
        <v>0</v>
      </c>
      <c r="J411" s="16">
        <v>0</v>
      </c>
      <c r="K411" s="16">
        <v>0</v>
      </c>
    </row>
    <row r="412" spans="1:11" ht="45" x14ac:dyDescent="0.25">
      <c r="A412" s="146"/>
      <c r="B412" s="128"/>
      <c r="C412" s="17" t="s">
        <v>28</v>
      </c>
      <c r="D412" s="18">
        <f t="shared" si="49"/>
        <v>0</v>
      </c>
      <c r="E412" s="18">
        <f t="shared" si="49"/>
        <v>0</v>
      </c>
      <c r="F412" s="18">
        <f t="shared" si="49"/>
        <v>0</v>
      </c>
      <c r="G412" s="18">
        <f t="shared" si="49"/>
        <v>0</v>
      </c>
      <c r="H412" s="18">
        <f t="shared" si="49"/>
        <v>0</v>
      </c>
      <c r="I412" s="16">
        <v>0</v>
      </c>
      <c r="J412" s="16">
        <v>0</v>
      </c>
      <c r="K412" s="16">
        <v>0</v>
      </c>
    </row>
    <row r="413" spans="1:11" x14ac:dyDescent="0.25">
      <c r="A413" s="144" t="s">
        <v>86</v>
      </c>
      <c r="B413" s="126" t="s">
        <v>85</v>
      </c>
      <c r="C413" s="14" t="s">
        <v>18</v>
      </c>
      <c r="D413" s="15">
        <f>D414+D418+D419</f>
        <v>8936.5</v>
      </c>
      <c r="E413" s="15">
        <f>E414+E418+E419</f>
        <v>8936.5</v>
      </c>
      <c r="F413" s="15">
        <f>F414+F418+F419</f>
        <v>8562.7999999999993</v>
      </c>
      <c r="G413" s="15">
        <f>G414+G418+G419</f>
        <v>8562.7999999999993</v>
      </c>
      <c r="H413" s="15">
        <f>H414+H418+H419</f>
        <v>8562.7999999999993</v>
      </c>
      <c r="I413" s="16">
        <f>G413/D413*100</f>
        <v>95.818273373244551</v>
      </c>
      <c r="J413" s="16">
        <f>G413/E413*100</f>
        <v>95.818273373244551</v>
      </c>
      <c r="K413" s="16">
        <f>G413/F413*100</f>
        <v>100</v>
      </c>
    </row>
    <row r="414" spans="1:11" ht="30" x14ac:dyDescent="0.25">
      <c r="A414" s="145"/>
      <c r="B414" s="127"/>
      <c r="C414" s="17" t="s">
        <v>19</v>
      </c>
      <c r="D414" s="18">
        <f>D421+D428+D435+D442+D449+D456+D463+D470</f>
        <v>8936.5</v>
      </c>
      <c r="E414" s="18">
        <f t="shared" ref="E414:H414" si="50">E421+E428+E435+E442+E449+E456+E463+E470</f>
        <v>8936.5</v>
      </c>
      <c r="F414" s="18">
        <f t="shared" si="50"/>
        <v>8562.7999999999993</v>
      </c>
      <c r="G414" s="18">
        <f t="shared" si="50"/>
        <v>8562.7999999999993</v>
      </c>
      <c r="H414" s="18">
        <f t="shared" si="50"/>
        <v>8562.7999999999993</v>
      </c>
      <c r="I414" s="20">
        <f>G414/D414*100</f>
        <v>95.818273373244551</v>
      </c>
      <c r="J414" s="20">
        <f>G414/E414*100</f>
        <v>95.818273373244551</v>
      </c>
      <c r="K414" s="20">
        <f>G414/F414*100</f>
        <v>100</v>
      </c>
    </row>
    <row r="415" spans="1:11" ht="75" x14ac:dyDescent="0.25">
      <c r="A415" s="145"/>
      <c r="B415" s="127"/>
      <c r="C415" s="19" t="s">
        <v>20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</row>
    <row r="416" spans="1:11" ht="45" x14ac:dyDescent="0.25">
      <c r="A416" s="145"/>
      <c r="B416" s="127"/>
      <c r="C416" s="17" t="s">
        <v>21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</row>
    <row r="417" spans="1:11" ht="75" x14ac:dyDescent="0.25">
      <c r="A417" s="145"/>
      <c r="B417" s="127"/>
      <c r="C417" s="19" t="s">
        <v>22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</row>
    <row r="418" spans="1:11" ht="45" x14ac:dyDescent="0.25">
      <c r="A418" s="145"/>
      <c r="B418" s="127"/>
      <c r="C418" s="17" t="s">
        <v>23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</row>
    <row r="419" spans="1:11" ht="45" x14ac:dyDescent="0.25">
      <c r="A419" s="146"/>
      <c r="B419" s="128"/>
      <c r="C419" s="17" t="s">
        <v>28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6">
        <v>0</v>
      </c>
      <c r="J419" s="16">
        <v>0</v>
      </c>
      <c r="K419" s="16">
        <v>0</v>
      </c>
    </row>
    <row r="420" spans="1:11" x14ac:dyDescent="0.25">
      <c r="A420" s="138" t="s">
        <v>87</v>
      </c>
      <c r="B420" s="126" t="s">
        <v>85</v>
      </c>
      <c r="C420" s="14" t="s">
        <v>18</v>
      </c>
      <c r="D420" s="15">
        <f>D421+D425+D426</f>
        <v>803</v>
      </c>
      <c r="E420" s="15">
        <f>E421+E425+E426</f>
        <v>803</v>
      </c>
      <c r="F420" s="15">
        <f>F421+F425+F426</f>
        <v>467.65</v>
      </c>
      <c r="G420" s="15">
        <f>G421+G425+G426</f>
        <v>467.65</v>
      </c>
      <c r="H420" s="15">
        <f>H421+H425+H426</f>
        <v>467.65</v>
      </c>
      <c r="I420" s="16">
        <f>G420/D420*100</f>
        <v>58.237858032378576</v>
      </c>
      <c r="J420" s="16">
        <f>G420/E420*100</f>
        <v>58.237858032378576</v>
      </c>
      <c r="K420" s="16">
        <f>G420/F420*100</f>
        <v>100</v>
      </c>
    </row>
    <row r="421" spans="1:11" ht="30" x14ac:dyDescent="0.25">
      <c r="A421" s="139"/>
      <c r="B421" s="127"/>
      <c r="C421" s="17" t="s">
        <v>19</v>
      </c>
      <c r="D421" s="18">
        <v>803</v>
      </c>
      <c r="E421" s="18">
        <v>803</v>
      </c>
      <c r="F421" s="18">
        <v>467.65</v>
      </c>
      <c r="G421" s="18">
        <v>467.65</v>
      </c>
      <c r="H421" s="18">
        <v>467.65</v>
      </c>
      <c r="I421" s="20">
        <f>G421/D421*100</f>
        <v>58.237858032378576</v>
      </c>
      <c r="J421" s="20">
        <f>G421/E421*100</f>
        <v>58.237858032378576</v>
      </c>
      <c r="K421" s="20">
        <f>G421/F421*100</f>
        <v>100</v>
      </c>
    </row>
    <row r="422" spans="1:11" ht="75" x14ac:dyDescent="0.25">
      <c r="A422" s="139"/>
      <c r="B422" s="127"/>
      <c r="C422" s="19" t="s">
        <v>20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</row>
    <row r="423" spans="1:11" ht="45" x14ac:dyDescent="0.25">
      <c r="A423" s="139"/>
      <c r="B423" s="127"/>
      <c r="C423" s="17" t="s">
        <v>21</v>
      </c>
      <c r="D423" s="18">
        <v>0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</row>
    <row r="424" spans="1:11" ht="75" x14ac:dyDescent="0.25">
      <c r="A424" s="139"/>
      <c r="B424" s="127"/>
      <c r="C424" s="19" t="s">
        <v>22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</row>
    <row r="425" spans="1:11" ht="45" x14ac:dyDescent="0.25">
      <c r="A425" s="139"/>
      <c r="B425" s="127"/>
      <c r="C425" s="17" t="s">
        <v>23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</row>
    <row r="426" spans="1:11" ht="45" x14ac:dyDescent="0.25">
      <c r="A426" s="140"/>
      <c r="B426" s="128"/>
      <c r="C426" s="17" t="s">
        <v>28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</row>
    <row r="427" spans="1:11" x14ac:dyDescent="0.25">
      <c r="A427" s="138" t="s">
        <v>88</v>
      </c>
      <c r="B427" s="126" t="s">
        <v>85</v>
      </c>
      <c r="C427" s="17" t="s">
        <v>18</v>
      </c>
      <c r="D427" s="18">
        <f>D428+D432+D433</f>
        <v>428.2</v>
      </c>
      <c r="E427" s="18">
        <f>E428+E432+E433</f>
        <v>428.2</v>
      </c>
      <c r="F427" s="18">
        <f>F428+F432+F433</f>
        <v>394.9</v>
      </c>
      <c r="G427" s="18">
        <f>G428+G432+G433</f>
        <v>394.9</v>
      </c>
      <c r="H427" s="18">
        <f>H428+H432+H433</f>
        <v>394.9</v>
      </c>
      <c r="I427" s="16">
        <f>G427/D427*100</f>
        <v>92.223260158804294</v>
      </c>
      <c r="J427" s="16">
        <f>G427/E427*100</f>
        <v>92.223260158804294</v>
      </c>
      <c r="K427" s="16">
        <f>G427/F427*100</f>
        <v>100</v>
      </c>
    </row>
    <row r="428" spans="1:11" ht="30" x14ac:dyDescent="0.25">
      <c r="A428" s="139"/>
      <c r="B428" s="127"/>
      <c r="C428" s="17" t="s">
        <v>19</v>
      </c>
      <c r="D428" s="18">
        <v>428.2</v>
      </c>
      <c r="E428" s="18">
        <v>428.2</v>
      </c>
      <c r="F428" s="18">
        <v>394.9</v>
      </c>
      <c r="G428" s="18">
        <v>394.9</v>
      </c>
      <c r="H428" s="18">
        <v>394.9</v>
      </c>
      <c r="I428" s="20">
        <f>G428/D428*100</f>
        <v>92.223260158804294</v>
      </c>
      <c r="J428" s="20">
        <f>G428/E428*100</f>
        <v>92.223260158804294</v>
      </c>
      <c r="K428" s="20">
        <f>G428/F428*100</f>
        <v>100</v>
      </c>
    </row>
    <row r="429" spans="1:11" ht="75" x14ac:dyDescent="0.25">
      <c r="A429" s="139"/>
      <c r="B429" s="127"/>
      <c r="C429" s="19" t="s">
        <v>20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</row>
    <row r="430" spans="1:11" ht="45" x14ac:dyDescent="0.25">
      <c r="A430" s="139"/>
      <c r="B430" s="127"/>
      <c r="C430" s="17" t="s">
        <v>21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</row>
    <row r="431" spans="1:11" ht="75" x14ac:dyDescent="0.25">
      <c r="A431" s="139"/>
      <c r="B431" s="127"/>
      <c r="C431" s="19" t="s">
        <v>22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</row>
    <row r="432" spans="1:11" ht="45" x14ac:dyDescent="0.25">
      <c r="A432" s="139"/>
      <c r="B432" s="127"/>
      <c r="C432" s="17" t="s">
        <v>23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</row>
    <row r="433" spans="1:11" ht="45" x14ac:dyDescent="0.25">
      <c r="A433" s="140"/>
      <c r="B433" s="128"/>
      <c r="C433" s="17" t="s">
        <v>28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</row>
    <row r="434" spans="1:11" x14ac:dyDescent="0.25">
      <c r="A434" s="138" t="s">
        <v>89</v>
      </c>
      <c r="B434" s="126" t="s">
        <v>85</v>
      </c>
      <c r="C434" s="14" t="s">
        <v>18</v>
      </c>
      <c r="D434" s="15">
        <f>D435+D439+D440</f>
        <v>1373.8</v>
      </c>
      <c r="E434" s="15">
        <f>E435+E439+E440</f>
        <v>1373.8</v>
      </c>
      <c r="F434" s="15">
        <f>F435+F439+F440</f>
        <v>1368.75</v>
      </c>
      <c r="G434" s="15">
        <f>G435+G439+G440</f>
        <v>1368.75</v>
      </c>
      <c r="H434" s="15">
        <f>H435+H439+H440</f>
        <v>1368.75</v>
      </c>
      <c r="I434" s="16">
        <f>G434/D434*100</f>
        <v>99.632406463822974</v>
      </c>
      <c r="J434" s="16">
        <f t="shared" ref="J434:J435" si="51">H434/E434*100</f>
        <v>99.632406463822974</v>
      </c>
      <c r="K434" s="16">
        <f>G434/F434*100</f>
        <v>100</v>
      </c>
    </row>
    <row r="435" spans="1:11" ht="30" x14ac:dyDescent="0.25">
      <c r="A435" s="139"/>
      <c r="B435" s="127"/>
      <c r="C435" s="17" t="s">
        <v>19</v>
      </c>
      <c r="D435" s="18">
        <v>1373.8</v>
      </c>
      <c r="E435" s="18">
        <v>1373.8</v>
      </c>
      <c r="F435" s="18">
        <v>1368.75</v>
      </c>
      <c r="G435" s="18">
        <v>1368.75</v>
      </c>
      <c r="H435" s="18">
        <v>1368.75</v>
      </c>
      <c r="I435" s="16">
        <f>G435/D435*100</f>
        <v>99.632406463822974</v>
      </c>
      <c r="J435" s="16">
        <f t="shared" si="51"/>
        <v>99.632406463822974</v>
      </c>
      <c r="K435" s="16">
        <f>G435/F435*100</f>
        <v>100</v>
      </c>
    </row>
    <row r="436" spans="1:11" ht="75" x14ac:dyDescent="0.25">
      <c r="A436" s="139"/>
      <c r="B436" s="127"/>
      <c r="C436" s="19" t="s">
        <v>20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</row>
    <row r="437" spans="1:11" ht="45" x14ac:dyDescent="0.25">
      <c r="A437" s="139"/>
      <c r="B437" s="127"/>
      <c r="C437" s="17" t="s">
        <v>21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</row>
    <row r="438" spans="1:11" ht="75" x14ac:dyDescent="0.25">
      <c r="A438" s="139"/>
      <c r="B438" s="127"/>
      <c r="C438" s="19" t="s">
        <v>22</v>
      </c>
      <c r="D438" s="18">
        <v>0</v>
      </c>
      <c r="E438" s="18">
        <v>0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</row>
    <row r="439" spans="1:11" ht="45" x14ac:dyDescent="0.25">
      <c r="A439" s="139"/>
      <c r="B439" s="127"/>
      <c r="C439" s="17" t="s">
        <v>23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</row>
    <row r="440" spans="1:11" ht="45" x14ac:dyDescent="0.25">
      <c r="A440" s="140"/>
      <c r="B440" s="128"/>
      <c r="C440" s="17" t="s">
        <v>28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</row>
    <row r="441" spans="1:11" x14ac:dyDescent="0.25">
      <c r="A441" s="138" t="s">
        <v>90</v>
      </c>
      <c r="B441" s="126" t="s">
        <v>85</v>
      </c>
      <c r="C441" s="14" t="s">
        <v>18</v>
      </c>
      <c r="D441" s="15">
        <f>D442+D446+D447</f>
        <v>1317.5</v>
      </c>
      <c r="E441" s="15">
        <f>E442+E446+E447</f>
        <v>1317.5</v>
      </c>
      <c r="F441" s="15">
        <f>F442+F446+F447</f>
        <v>1317.5</v>
      </c>
      <c r="G441" s="15">
        <f>G442+G446+G447</f>
        <v>1317.5</v>
      </c>
      <c r="H441" s="15">
        <f>H442+H446+H447</f>
        <v>1317.5</v>
      </c>
      <c r="I441" s="16">
        <f>G441/D441*100</f>
        <v>100</v>
      </c>
      <c r="J441" s="16">
        <f>G441/E441*100</f>
        <v>100</v>
      </c>
      <c r="K441" s="16">
        <f>G441/F441*100</f>
        <v>100</v>
      </c>
    </row>
    <row r="442" spans="1:11" ht="30" x14ac:dyDescent="0.25">
      <c r="A442" s="139"/>
      <c r="B442" s="127"/>
      <c r="C442" s="17" t="s">
        <v>19</v>
      </c>
      <c r="D442" s="18">
        <v>1317.5</v>
      </c>
      <c r="E442" s="18">
        <v>1317.5</v>
      </c>
      <c r="F442" s="18">
        <v>1317.5</v>
      </c>
      <c r="G442" s="18">
        <v>1317.5</v>
      </c>
      <c r="H442" s="18">
        <v>1317.5</v>
      </c>
      <c r="I442" s="20">
        <f>G442/D442*100</f>
        <v>100</v>
      </c>
      <c r="J442" s="20">
        <f>G442/E442*100</f>
        <v>100</v>
      </c>
      <c r="K442" s="20">
        <f>G442/F442*100</f>
        <v>100</v>
      </c>
    </row>
    <row r="443" spans="1:11" ht="75" x14ac:dyDescent="0.25">
      <c r="A443" s="139"/>
      <c r="B443" s="127"/>
      <c r="C443" s="19" t="s">
        <v>20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</row>
    <row r="444" spans="1:11" ht="45" x14ac:dyDescent="0.25">
      <c r="A444" s="139"/>
      <c r="B444" s="127"/>
      <c r="C444" s="17" t="s">
        <v>21</v>
      </c>
      <c r="D444" s="18">
        <v>0</v>
      </c>
      <c r="E444" s="18">
        <v>0</v>
      </c>
      <c r="F444" s="18">
        <v>0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</row>
    <row r="445" spans="1:11" ht="75" x14ac:dyDescent="0.25">
      <c r="A445" s="139"/>
      <c r="B445" s="127"/>
      <c r="C445" s="19" t="s">
        <v>22</v>
      </c>
      <c r="D445" s="18">
        <v>0</v>
      </c>
      <c r="E445" s="18">
        <v>0</v>
      </c>
      <c r="F445" s="18">
        <v>0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</row>
    <row r="446" spans="1:11" ht="45" x14ac:dyDescent="0.25">
      <c r="A446" s="139"/>
      <c r="B446" s="127"/>
      <c r="C446" s="17" t="s">
        <v>23</v>
      </c>
      <c r="D446" s="18">
        <v>0</v>
      </c>
      <c r="E446" s="18">
        <v>0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</row>
    <row r="447" spans="1:11" ht="45" x14ac:dyDescent="0.25">
      <c r="A447" s="140"/>
      <c r="B447" s="128"/>
      <c r="C447" s="17" t="s">
        <v>28</v>
      </c>
      <c r="D447" s="18">
        <v>0</v>
      </c>
      <c r="E447" s="18">
        <v>0</v>
      </c>
      <c r="F447" s="18"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</row>
    <row r="448" spans="1:11" x14ac:dyDescent="0.25">
      <c r="A448" s="138" t="s">
        <v>91</v>
      </c>
      <c r="B448" s="126" t="s">
        <v>85</v>
      </c>
      <c r="C448" s="14" t="s">
        <v>18</v>
      </c>
      <c r="D448" s="15">
        <f>D449+D453+D454</f>
        <v>0</v>
      </c>
      <c r="E448" s="15">
        <f>E449+E453+E454</f>
        <v>0</v>
      </c>
      <c r="F448" s="15">
        <f>F449+F453+F454</f>
        <v>0</v>
      </c>
      <c r="G448" s="15">
        <f>G449+G453+G454</f>
        <v>0</v>
      </c>
      <c r="H448" s="15">
        <f>H449+H453+H454</f>
        <v>0</v>
      </c>
      <c r="I448" s="16">
        <v>0</v>
      </c>
      <c r="J448" s="16">
        <v>0</v>
      </c>
      <c r="K448" s="16">
        <v>0</v>
      </c>
    </row>
    <row r="449" spans="1:11" ht="30" x14ac:dyDescent="0.25">
      <c r="A449" s="139"/>
      <c r="B449" s="127"/>
      <c r="C449" s="17" t="s">
        <v>19</v>
      </c>
      <c r="D449" s="18">
        <f>236.5-236.5</f>
        <v>0</v>
      </c>
      <c r="E449" s="18">
        <f>236.5-236.5</f>
        <v>0</v>
      </c>
      <c r="F449" s="18">
        <v>0</v>
      </c>
      <c r="G449" s="18">
        <v>0</v>
      </c>
      <c r="H449" s="18">
        <v>0</v>
      </c>
      <c r="I449" s="20">
        <v>0</v>
      </c>
      <c r="J449" s="20">
        <v>0</v>
      </c>
      <c r="K449" s="20">
        <v>0</v>
      </c>
    </row>
    <row r="450" spans="1:11" ht="75" x14ac:dyDescent="0.25">
      <c r="A450" s="139"/>
      <c r="B450" s="127"/>
      <c r="C450" s="19" t="s">
        <v>20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</row>
    <row r="451" spans="1:11" ht="45" x14ac:dyDescent="0.25">
      <c r="A451" s="139"/>
      <c r="B451" s="127"/>
      <c r="C451" s="17" t="s">
        <v>21</v>
      </c>
      <c r="D451" s="18">
        <v>0</v>
      </c>
      <c r="E451" s="18">
        <v>0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</row>
    <row r="452" spans="1:11" ht="75" x14ac:dyDescent="0.25">
      <c r="A452" s="139"/>
      <c r="B452" s="127"/>
      <c r="C452" s="19" t="s">
        <v>22</v>
      </c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</row>
    <row r="453" spans="1:11" ht="45" x14ac:dyDescent="0.25">
      <c r="A453" s="139"/>
      <c r="B453" s="127"/>
      <c r="C453" s="17" t="s">
        <v>23</v>
      </c>
      <c r="D453" s="18">
        <v>0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</row>
    <row r="454" spans="1:11" ht="45" x14ac:dyDescent="0.25">
      <c r="A454" s="140"/>
      <c r="B454" s="128"/>
      <c r="C454" s="17" t="s">
        <v>28</v>
      </c>
      <c r="D454" s="18">
        <v>0</v>
      </c>
      <c r="E454" s="18">
        <v>0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</row>
    <row r="455" spans="1:11" x14ac:dyDescent="0.25">
      <c r="A455" s="138" t="s">
        <v>92</v>
      </c>
      <c r="B455" s="126" t="s">
        <v>85</v>
      </c>
      <c r="C455" s="14" t="s">
        <v>18</v>
      </c>
      <c r="D455" s="15">
        <f>D456+D460+D461</f>
        <v>5000</v>
      </c>
      <c r="E455" s="15">
        <f>E456+E460+E461</f>
        <v>5000</v>
      </c>
      <c r="F455" s="15">
        <f>F456+F460+F461</f>
        <v>5000</v>
      </c>
      <c r="G455" s="15">
        <f>G456+G460+G461</f>
        <v>5000</v>
      </c>
      <c r="H455" s="15">
        <f>H456+H460+H461</f>
        <v>5000</v>
      </c>
      <c r="I455" s="16">
        <f>G455/D455*100</f>
        <v>100</v>
      </c>
      <c r="J455" s="16">
        <f>G455/E455*100</f>
        <v>100</v>
      </c>
      <c r="K455" s="16">
        <f>G455/F455*100</f>
        <v>100</v>
      </c>
    </row>
    <row r="456" spans="1:11" ht="30" x14ac:dyDescent="0.25">
      <c r="A456" s="139"/>
      <c r="B456" s="127"/>
      <c r="C456" s="17" t="s">
        <v>19</v>
      </c>
      <c r="D456" s="18">
        <v>5000</v>
      </c>
      <c r="E456" s="18">
        <v>5000</v>
      </c>
      <c r="F456" s="18">
        <v>5000</v>
      </c>
      <c r="G456" s="18">
        <v>5000</v>
      </c>
      <c r="H456" s="18">
        <v>5000</v>
      </c>
      <c r="I456" s="16">
        <f>G456/D456*100</f>
        <v>100</v>
      </c>
      <c r="J456" s="16">
        <f>G456/E456*100</f>
        <v>100</v>
      </c>
      <c r="K456" s="16">
        <f>G456/F456*100</f>
        <v>100</v>
      </c>
    </row>
    <row r="457" spans="1:11" ht="75" x14ac:dyDescent="0.25">
      <c r="A457" s="139"/>
      <c r="B457" s="127"/>
      <c r="C457" s="19" t="s">
        <v>20</v>
      </c>
      <c r="D457" s="18">
        <v>0</v>
      </c>
      <c r="E457" s="18">
        <v>0</v>
      </c>
      <c r="F457" s="18">
        <v>0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</row>
    <row r="458" spans="1:11" ht="45" x14ac:dyDescent="0.25">
      <c r="A458" s="139"/>
      <c r="B458" s="127"/>
      <c r="C458" s="17" t="s">
        <v>21</v>
      </c>
      <c r="D458" s="18">
        <v>0</v>
      </c>
      <c r="E458" s="18">
        <v>0</v>
      </c>
      <c r="F458" s="18">
        <v>0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</row>
    <row r="459" spans="1:11" ht="75" x14ac:dyDescent="0.25">
      <c r="A459" s="139"/>
      <c r="B459" s="127"/>
      <c r="C459" s="19" t="s">
        <v>22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</row>
    <row r="460" spans="1:11" ht="45" x14ac:dyDescent="0.25">
      <c r="A460" s="139"/>
      <c r="B460" s="127"/>
      <c r="C460" s="17" t="s">
        <v>23</v>
      </c>
      <c r="D460" s="18">
        <v>0</v>
      </c>
      <c r="E460" s="18">
        <v>0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</row>
    <row r="461" spans="1:11" ht="45" x14ac:dyDescent="0.25">
      <c r="A461" s="140"/>
      <c r="B461" s="128"/>
      <c r="C461" s="17" t="s">
        <v>28</v>
      </c>
      <c r="D461" s="18">
        <v>0</v>
      </c>
      <c r="E461" s="18">
        <v>0</v>
      </c>
      <c r="F461" s="18">
        <v>0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</row>
    <row r="462" spans="1:11" x14ac:dyDescent="0.25">
      <c r="A462" s="139" t="s">
        <v>93</v>
      </c>
      <c r="B462" s="126" t="s">
        <v>85</v>
      </c>
      <c r="C462" s="14" t="s">
        <v>18</v>
      </c>
      <c r="D462" s="15">
        <f>D463+D467+D468</f>
        <v>4</v>
      </c>
      <c r="E462" s="15">
        <f>E463+E467+E468</f>
        <v>4</v>
      </c>
      <c r="F462" s="15">
        <f>F463+F467+F468</f>
        <v>4</v>
      </c>
      <c r="G462" s="15">
        <f>G463+G467+G468</f>
        <v>4</v>
      </c>
      <c r="H462" s="15">
        <f>H463+H467+H468</f>
        <v>4</v>
      </c>
      <c r="I462" s="16">
        <f>G462/D462*100</f>
        <v>100</v>
      </c>
      <c r="J462" s="16">
        <f>G462/E462*100</f>
        <v>100</v>
      </c>
      <c r="K462" s="16">
        <f>G462/F462*100</f>
        <v>100</v>
      </c>
    </row>
    <row r="463" spans="1:11" ht="30" x14ac:dyDescent="0.25">
      <c r="A463" s="139"/>
      <c r="B463" s="127"/>
      <c r="C463" s="17" t="s">
        <v>19</v>
      </c>
      <c r="D463" s="18">
        <v>4</v>
      </c>
      <c r="E463" s="18">
        <v>4</v>
      </c>
      <c r="F463" s="18">
        <v>4</v>
      </c>
      <c r="G463" s="18">
        <v>4</v>
      </c>
      <c r="H463" s="18">
        <v>4</v>
      </c>
      <c r="I463" s="16">
        <f>G463/D463*100</f>
        <v>100</v>
      </c>
      <c r="J463" s="16">
        <f>G463/E463*100</f>
        <v>100</v>
      </c>
      <c r="K463" s="16">
        <f>G463/F463*100</f>
        <v>100</v>
      </c>
    </row>
    <row r="464" spans="1:11" ht="75" x14ac:dyDescent="0.25">
      <c r="A464" s="139"/>
      <c r="B464" s="127"/>
      <c r="C464" s="19" t="s">
        <v>20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</row>
    <row r="465" spans="1:11" ht="45" x14ac:dyDescent="0.25">
      <c r="A465" s="139"/>
      <c r="B465" s="127"/>
      <c r="C465" s="17" t="s">
        <v>21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</row>
    <row r="466" spans="1:11" ht="75" x14ac:dyDescent="0.25">
      <c r="A466" s="139"/>
      <c r="B466" s="127"/>
      <c r="C466" s="19" t="s">
        <v>22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</row>
    <row r="467" spans="1:11" ht="45" x14ac:dyDescent="0.25">
      <c r="A467" s="139"/>
      <c r="B467" s="127"/>
      <c r="C467" s="17" t="s">
        <v>23</v>
      </c>
      <c r="D467" s="18">
        <v>0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</row>
    <row r="468" spans="1:11" ht="45" x14ac:dyDescent="0.25">
      <c r="A468" s="140"/>
      <c r="B468" s="128"/>
      <c r="C468" s="17" t="s">
        <v>28</v>
      </c>
      <c r="D468" s="18">
        <v>0</v>
      </c>
      <c r="E468" s="18">
        <v>0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</row>
    <row r="469" spans="1:11" x14ac:dyDescent="0.25">
      <c r="A469" s="138" t="s">
        <v>94</v>
      </c>
      <c r="B469" s="126" t="s">
        <v>85</v>
      </c>
      <c r="C469" s="14" t="s">
        <v>18</v>
      </c>
      <c r="D469" s="15">
        <f>D470+D474+D475</f>
        <v>10</v>
      </c>
      <c r="E469" s="15">
        <f>E470+E474+E475</f>
        <v>10</v>
      </c>
      <c r="F469" s="15">
        <f>F470+F474+F475</f>
        <v>10</v>
      </c>
      <c r="G469" s="15">
        <f>G470+G474+G475</f>
        <v>10</v>
      </c>
      <c r="H469" s="15">
        <f>H470+H474+H475</f>
        <v>10</v>
      </c>
      <c r="I469" s="16">
        <f>G469/D469*100</f>
        <v>100</v>
      </c>
      <c r="J469" s="16">
        <f>G469/E469*100</f>
        <v>100</v>
      </c>
      <c r="K469" s="16">
        <f>G469/F469*100</f>
        <v>100</v>
      </c>
    </row>
    <row r="470" spans="1:11" ht="30" x14ac:dyDescent="0.25">
      <c r="A470" s="139"/>
      <c r="B470" s="127"/>
      <c r="C470" s="17" t="s">
        <v>19</v>
      </c>
      <c r="D470" s="18">
        <v>10</v>
      </c>
      <c r="E470" s="18">
        <v>10</v>
      </c>
      <c r="F470" s="18">
        <v>10</v>
      </c>
      <c r="G470" s="18">
        <v>10</v>
      </c>
      <c r="H470" s="18">
        <v>10</v>
      </c>
      <c r="I470" s="16">
        <f>G470/D470*100</f>
        <v>100</v>
      </c>
      <c r="J470" s="16">
        <f>G470/E470*100</f>
        <v>100</v>
      </c>
      <c r="K470" s="16">
        <f>G470/F470*100</f>
        <v>100</v>
      </c>
    </row>
    <row r="471" spans="1:11" ht="75" x14ac:dyDescent="0.25">
      <c r="A471" s="139"/>
      <c r="B471" s="127"/>
      <c r="C471" s="19" t="s">
        <v>20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</row>
    <row r="472" spans="1:11" ht="45" x14ac:dyDescent="0.25">
      <c r="A472" s="139"/>
      <c r="B472" s="127"/>
      <c r="C472" s="17" t="s">
        <v>21</v>
      </c>
      <c r="D472" s="18">
        <v>0</v>
      </c>
      <c r="E472" s="18">
        <v>0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</row>
    <row r="473" spans="1:11" ht="75" x14ac:dyDescent="0.25">
      <c r="A473" s="139"/>
      <c r="B473" s="127"/>
      <c r="C473" s="19" t="s">
        <v>22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</row>
    <row r="474" spans="1:11" ht="45" x14ac:dyDescent="0.25">
      <c r="A474" s="139"/>
      <c r="B474" s="127"/>
      <c r="C474" s="17" t="s">
        <v>23</v>
      </c>
      <c r="D474" s="18">
        <v>0</v>
      </c>
      <c r="E474" s="18">
        <v>0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</row>
    <row r="475" spans="1:11" ht="45" x14ac:dyDescent="0.25">
      <c r="A475" s="140"/>
      <c r="B475" s="128"/>
      <c r="C475" s="17" t="s">
        <v>28</v>
      </c>
      <c r="D475" s="18">
        <v>0</v>
      </c>
      <c r="E475" s="18">
        <v>0</v>
      </c>
      <c r="F475" s="18">
        <v>0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</row>
    <row r="476" spans="1:11" x14ac:dyDescent="0.25">
      <c r="A476" s="144" t="s">
        <v>95</v>
      </c>
      <c r="B476" s="126" t="s">
        <v>50</v>
      </c>
      <c r="C476" s="14" t="s">
        <v>18</v>
      </c>
      <c r="D476" s="15">
        <f>D477+D479+D481+D482</f>
        <v>32971.5</v>
      </c>
      <c r="E476" s="15">
        <f>E477+E479+E481+E482</f>
        <v>32971.5</v>
      </c>
      <c r="F476" s="15">
        <f>F477+F479+F481+F482</f>
        <v>32971.5</v>
      </c>
      <c r="G476" s="15">
        <f>G477+G479+G481+G482</f>
        <v>32971.5</v>
      </c>
      <c r="H476" s="15">
        <f>H477+H479+H481+H482</f>
        <v>32971.5</v>
      </c>
      <c r="I476" s="16">
        <f>G476/D476*100</f>
        <v>100</v>
      </c>
      <c r="J476" s="16">
        <f>G476/E476*100</f>
        <v>100</v>
      </c>
      <c r="K476" s="16">
        <f>G476/F476*100</f>
        <v>100</v>
      </c>
    </row>
    <row r="477" spans="1:11" ht="30" x14ac:dyDescent="0.25">
      <c r="A477" s="145"/>
      <c r="B477" s="127"/>
      <c r="C477" s="17" t="s">
        <v>19</v>
      </c>
      <c r="D477" s="18">
        <f>D484+D526+D540+D554+D582+D589+D603+D617+D610</f>
        <v>32971.5</v>
      </c>
      <c r="E477" s="18">
        <f>E484+E526+E540+E554+E582+E589+E603+E617+E610</f>
        <v>32971.5</v>
      </c>
      <c r="F477" s="18">
        <f>F484+F526+F540+F554+F582+F589+F603+F617+F610</f>
        <v>32971.5</v>
      </c>
      <c r="G477" s="18">
        <f>G484+G526+G540+G554+G582+G589+G603+G617+G610</f>
        <v>32971.5</v>
      </c>
      <c r="H477" s="18">
        <f>H484+H526+H540+H554+H582+H589+H603+H617+H610</f>
        <v>32971.5</v>
      </c>
      <c r="I477" s="20">
        <f>G477/D477*100</f>
        <v>100</v>
      </c>
      <c r="J477" s="20">
        <f>G477/E477*100</f>
        <v>100</v>
      </c>
      <c r="K477" s="20">
        <f>G477/F477*100</f>
        <v>100</v>
      </c>
    </row>
    <row r="478" spans="1:11" ht="75" x14ac:dyDescent="0.25">
      <c r="A478" s="145"/>
      <c r="B478" s="127"/>
      <c r="C478" s="19" t="s">
        <v>20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20">
        <v>0</v>
      </c>
      <c r="J478" s="20">
        <v>0</v>
      </c>
      <c r="K478" s="20">
        <v>0</v>
      </c>
    </row>
    <row r="479" spans="1:11" ht="45" x14ac:dyDescent="0.25">
      <c r="A479" s="145"/>
      <c r="B479" s="127"/>
      <c r="C479" s="17" t="s">
        <v>21</v>
      </c>
      <c r="D479" s="18">
        <f>D486+D528+D542+D556+D584</f>
        <v>0</v>
      </c>
      <c r="E479" s="18">
        <f>E486+E528+E542+E556+E584</f>
        <v>0</v>
      </c>
      <c r="F479" s="18">
        <f>F486+F528+F542+F556+F584</f>
        <v>0</v>
      </c>
      <c r="G479" s="18">
        <f>G486+G528+G542+G556+G584</f>
        <v>0</v>
      </c>
      <c r="H479" s="18">
        <f>H486+H528+H542+H556+H584</f>
        <v>0</v>
      </c>
      <c r="I479" s="20">
        <v>0</v>
      </c>
      <c r="J479" s="20">
        <v>0</v>
      </c>
      <c r="K479" s="20">
        <v>0</v>
      </c>
    </row>
    <row r="480" spans="1:11" ht="75" x14ac:dyDescent="0.25">
      <c r="A480" s="145"/>
      <c r="B480" s="127"/>
      <c r="C480" s="19" t="s">
        <v>22</v>
      </c>
      <c r="D480" s="18">
        <f>D479</f>
        <v>0</v>
      </c>
      <c r="E480" s="18">
        <f t="shared" ref="E480:H480" si="52">E479</f>
        <v>0</v>
      </c>
      <c r="F480" s="18">
        <f t="shared" si="52"/>
        <v>0</v>
      </c>
      <c r="G480" s="18">
        <f t="shared" si="52"/>
        <v>0</v>
      </c>
      <c r="H480" s="18">
        <f t="shared" si="52"/>
        <v>0</v>
      </c>
      <c r="I480" s="20">
        <v>0</v>
      </c>
      <c r="J480" s="20">
        <v>0</v>
      </c>
      <c r="K480" s="20">
        <v>0</v>
      </c>
    </row>
    <row r="481" spans="1:11" ht="45" x14ac:dyDescent="0.25">
      <c r="A481" s="145"/>
      <c r="B481" s="127"/>
      <c r="C481" s="17" t="s">
        <v>23</v>
      </c>
      <c r="D481" s="18">
        <f>D488+D530+D544+D558+D586</f>
        <v>0</v>
      </c>
      <c r="E481" s="18">
        <v>0</v>
      </c>
      <c r="F481" s="18">
        <v>0</v>
      </c>
      <c r="G481" s="18">
        <v>0</v>
      </c>
      <c r="H481" s="18">
        <v>0</v>
      </c>
      <c r="I481" s="18">
        <f t="shared" ref="I481:K482" si="53">I488+I530+I544+I558+I586</f>
        <v>0</v>
      </c>
      <c r="J481" s="18">
        <f t="shared" si="53"/>
        <v>0</v>
      </c>
      <c r="K481" s="18">
        <f t="shared" si="53"/>
        <v>0</v>
      </c>
    </row>
    <row r="482" spans="1:11" ht="45" x14ac:dyDescent="0.25">
      <c r="A482" s="146"/>
      <c r="B482" s="128"/>
      <c r="C482" s="17" t="s">
        <v>28</v>
      </c>
      <c r="D482" s="18">
        <v>0</v>
      </c>
      <c r="E482" s="18">
        <v>0</v>
      </c>
      <c r="F482" s="18">
        <v>0</v>
      </c>
      <c r="G482" s="18">
        <v>0</v>
      </c>
      <c r="H482" s="18">
        <v>0</v>
      </c>
      <c r="I482" s="18">
        <f t="shared" si="53"/>
        <v>0</v>
      </c>
      <c r="J482" s="18">
        <f t="shared" si="53"/>
        <v>0</v>
      </c>
      <c r="K482" s="18">
        <f t="shared" si="53"/>
        <v>0</v>
      </c>
    </row>
    <row r="483" spans="1:11" x14ac:dyDescent="0.25">
      <c r="A483" s="144" t="s">
        <v>96</v>
      </c>
      <c r="B483" s="126" t="s">
        <v>50</v>
      </c>
      <c r="C483" s="14" t="s">
        <v>18</v>
      </c>
      <c r="D483" s="15">
        <f>D484+D486+D488+D489</f>
        <v>3569.7</v>
      </c>
      <c r="E483" s="15">
        <f>E484+E486+E488+E489</f>
        <v>3569.7</v>
      </c>
      <c r="F483" s="15">
        <f>F484+F486+F488+F489</f>
        <v>3569.7</v>
      </c>
      <c r="G483" s="15">
        <f>G484+G486+G488+G489</f>
        <v>3569.7</v>
      </c>
      <c r="H483" s="15">
        <f>H484+H486+H488+H489</f>
        <v>3569.7</v>
      </c>
      <c r="I483" s="16">
        <f>G483/D483*100</f>
        <v>100</v>
      </c>
      <c r="J483" s="16">
        <f>G483/E483*100</f>
        <v>100</v>
      </c>
      <c r="K483" s="16">
        <f>G483/F483*100</f>
        <v>100</v>
      </c>
    </row>
    <row r="484" spans="1:11" ht="30" x14ac:dyDescent="0.25">
      <c r="A484" s="145"/>
      <c r="B484" s="127"/>
      <c r="C484" s="17" t="s">
        <v>19</v>
      </c>
      <c r="D484" s="18">
        <f>D491+D498+D505+D512+D519</f>
        <v>3569.7</v>
      </c>
      <c r="E484" s="18">
        <f>E491+E498+E505+E512+E519</f>
        <v>3569.7</v>
      </c>
      <c r="F484" s="18">
        <f>F491+F498+F505+F512+F519</f>
        <v>3569.7</v>
      </c>
      <c r="G484" s="18">
        <f>G491+G498+G505+G512+G519</f>
        <v>3569.7</v>
      </c>
      <c r="H484" s="18">
        <f>H491+H498+H505+H512+H519</f>
        <v>3569.7</v>
      </c>
      <c r="I484" s="20">
        <f>G484/D484*100</f>
        <v>100</v>
      </c>
      <c r="J484" s="20">
        <f>G484/E484*100</f>
        <v>100</v>
      </c>
      <c r="K484" s="20">
        <f>G484/F484*100</f>
        <v>100</v>
      </c>
    </row>
    <row r="485" spans="1:11" ht="75" x14ac:dyDescent="0.25">
      <c r="A485" s="145"/>
      <c r="B485" s="127"/>
      <c r="C485" s="19" t="s">
        <v>20</v>
      </c>
      <c r="D485" s="18">
        <f t="shared" ref="D485:K486" si="54">D492+D499</f>
        <v>0</v>
      </c>
      <c r="E485" s="18">
        <f t="shared" si="54"/>
        <v>0</v>
      </c>
      <c r="F485" s="18">
        <f t="shared" si="54"/>
        <v>0</v>
      </c>
      <c r="G485" s="18">
        <f t="shared" si="54"/>
        <v>0</v>
      </c>
      <c r="H485" s="18">
        <f t="shared" si="54"/>
        <v>0</v>
      </c>
      <c r="I485" s="18">
        <f t="shared" si="54"/>
        <v>0</v>
      </c>
      <c r="J485" s="18">
        <f t="shared" si="54"/>
        <v>0</v>
      </c>
      <c r="K485" s="18">
        <f t="shared" si="54"/>
        <v>0</v>
      </c>
    </row>
    <row r="486" spans="1:11" ht="45" x14ac:dyDescent="0.25">
      <c r="A486" s="145"/>
      <c r="B486" s="127"/>
      <c r="C486" s="17" t="s">
        <v>21</v>
      </c>
      <c r="D486" s="18">
        <f t="shared" si="54"/>
        <v>0</v>
      </c>
      <c r="E486" s="18">
        <f t="shared" si="54"/>
        <v>0</v>
      </c>
      <c r="F486" s="18">
        <f t="shared" si="54"/>
        <v>0</v>
      </c>
      <c r="G486" s="18">
        <f t="shared" si="54"/>
        <v>0</v>
      </c>
      <c r="H486" s="18">
        <f t="shared" si="54"/>
        <v>0</v>
      </c>
      <c r="I486" s="18">
        <f t="shared" si="54"/>
        <v>0</v>
      </c>
      <c r="J486" s="18">
        <f t="shared" si="54"/>
        <v>0</v>
      </c>
      <c r="K486" s="18">
        <f t="shared" si="54"/>
        <v>0</v>
      </c>
    </row>
    <row r="487" spans="1:11" ht="75" x14ac:dyDescent="0.25">
      <c r="A487" s="145"/>
      <c r="B487" s="127"/>
      <c r="C487" s="19" t="s">
        <v>22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</row>
    <row r="488" spans="1:11" ht="45" x14ac:dyDescent="0.25">
      <c r="A488" s="145"/>
      <c r="B488" s="127"/>
      <c r="C488" s="17" t="s">
        <v>23</v>
      </c>
      <c r="D488" s="18">
        <f t="shared" ref="D488:K489" si="55">D495+D502</f>
        <v>0</v>
      </c>
      <c r="E488" s="18">
        <f t="shared" si="55"/>
        <v>0</v>
      </c>
      <c r="F488" s="18">
        <f t="shared" si="55"/>
        <v>0</v>
      </c>
      <c r="G488" s="18">
        <f t="shared" si="55"/>
        <v>0</v>
      </c>
      <c r="H488" s="18">
        <f t="shared" si="55"/>
        <v>0</v>
      </c>
      <c r="I488" s="18">
        <f t="shared" si="55"/>
        <v>0</v>
      </c>
      <c r="J488" s="18">
        <f t="shared" si="55"/>
        <v>0</v>
      </c>
      <c r="K488" s="18">
        <f t="shared" si="55"/>
        <v>0</v>
      </c>
    </row>
    <row r="489" spans="1:11" ht="45" x14ac:dyDescent="0.25">
      <c r="A489" s="146"/>
      <c r="B489" s="128"/>
      <c r="C489" s="17" t="s">
        <v>28</v>
      </c>
      <c r="D489" s="18">
        <f t="shared" si="55"/>
        <v>0</v>
      </c>
      <c r="E489" s="18">
        <f t="shared" si="55"/>
        <v>0</v>
      </c>
      <c r="F489" s="18">
        <f t="shared" si="55"/>
        <v>0</v>
      </c>
      <c r="G489" s="18">
        <f t="shared" si="55"/>
        <v>0</v>
      </c>
      <c r="H489" s="18">
        <f t="shared" si="55"/>
        <v>0</v>
      </c>
      <c r="I489" s="18">
        <f t="shared" si="55"/>
        <v>0</v>
      </c>
      <c r="J489" s="18">
        <f t="shared" si="55"/>
        <v>0</v>
      </c>
      <c r="K489" s="18">
        <f t="shared" si="55"/>
        <v>0</v>
      </c>
    </row>
    <row r="490" spans="1:11" x14ac:dyDescent="0.25">
      <c r="A490" s="147" t="s">
        <v>97</v>
      </c>
      <c r="B490" s="126" t="s">
        <v>50</v>
      </c>
      <c r="C490" s="14" t="s">
        <v>18</v>
      </c>
      <c r="D490" s="15">
        <f>D491+D493+D495+D496</f>
        <v>716.8</v>
      </c>
      <c r="E490" s="15">
        <f>E491+E493+E495+E496</f>
        <v>716.8</v>
      </c>
      <c r="F490" s="15">
        <f>F491+F493+F495+F496</f>
        <v>716.8</v>
      </c>
      <c r="G490" s="15">
        <f>G491+G493+G495+G496</f>
        <v>716.8</v>
      </c>
      <c r="H490" s="15">
        <f>H491+H493+H495+H496</f>
        <v>716.8</v>
      </c>
      <c r="I490" s="16">
        <f>G490/D490*100</f>
        <v>100</v>
      </c>
      <c r="J490" s="16">
        <f>G490/E490*100</f>
        <v>100</v>
      </c>
      <c r="K490" s="16">
        <f>G490/F490*100</f>
        <v>100</v>
      </c>
    </row>
    <row r="491" spans="1:11" ht="30" x14ac:dyDescent="0.25">
      <c r="A491" s="148"/>
      <c r="B491" s="127"/>
      <c r="C491" s="17" t="s">
        <v>19</v>
      </c>
      <c r="D491" s="18">
        <v>716.8</v>
      </c>
      <c r="E491" s="18">
        <v>716.8</v>
      </c>
      <c r="F491" s="18">
        <v>716.8</v>
      </c>
      <c r="G491" s="18">
        <v>716.8</v>
      </c>
      <c r="H491" s="18">
        <v>716.8</v>
      </c>
      <c r="I491" s="20">
        <f>G491/D491*100</f>
        <v>100</v>
      </c>
      <c r="J491" s="20">
        <f>G491/E491*100</f>
        <v>100</v>
      </c>
      <c r="K491" s="20">
        <f>G491/F491*100</f>
        <v>100</v>
      </c>
    </row>
    <row r="492" spans="1:11" ht="75" x14ac:dyDescent="0.25">
      <c r="A492" s="148"/>
      <c r="B492" s="127"/>
      <c r="C492" s="19" t="s">
        <v>20</v>
      </c>
      <c r="D492" s="18">
        <v>0</v>
      </c>
      <c r="E492" s="18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</row>
    <row r="493" spans="1:11" ht="45" x14ac:dyDescent="0.25">
      <c r="A493" s="148"/>
      <c r="B493" s="127"/>
      <c r="C493" s="17" t="s">
        <v>21</v>
      </c>
      <c r="D493" s="18">
        <v>0</v>
      </c>
      <c r="E493" s="18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</row>
    <row r="494" spans="1:11" ht="75" x14ac:dyDescent="0.25">
      <c r="A494" s="148"/>
      <c r="B494" s="127"/>
      <c r="C494" s="19" t="s">
        <v>22</v>
      </c>
      <c r="D494" s="18">
        <v>0</v>
      </c>
      <c r="E494" s="18">
        <v>0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</row>
    <row r="495" spans="1:11" ht="45" x14ac:dyDescent="0.25">
      <c r="A495" s="148"/>
      <c r="B495" s="127"/>
      <c r="C495" s="17" t="s">
        <v>23</v>
      </c>
      <c r="D495" s="18">
        <v>0</v>
      </c>
      <c r="E495" s="18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</row>
    <row r="496" spans="1:11" ht="45" x14ac:dyDescent="0.25">
      <c r="A496" s="149"/>
      <c r="B496" s="128"/>
      <c r="C496" s="17" t="s">
        <v>28</v>
      </c>
      <c r="D496" s="18">
        <v>0</v>
      </c>
      <c r="E496" s="18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</row>
    <row r="497" spans="1:11" x14ac:dyDescent="0.25">
      <c r="A497" s="147" t="s">
        <v>98</v>
      </c>
      <c r="B497" s="126" t="s">
        <v>50</v>
      </c>
      <c r="C497" s="14" t="s">
        <v>18</v>
      </c>
      <c r="D497" s="15">
        <f>D498+D500+D502+D503</f>
        <v>912.42</v>
      </c>
      <c r="E497" s="15">
        <f>E498+E500+E502+E503</f>
        <v>912.42</v>
      </c>
      <c r="F497" s="15">
        <f>F498+F500+F502+F503</f>
        <v>912.42</v>
      </c>
      <c r="G497" s="15">
        <f>G498+G500+G502+G503</f>
        <v>912.42</v>
      </c>
      <c r="H497" s="15">
        <f>H498+H500+H502+H503</f>
        <v>912.42</v>
      </c>
      <c r="I497" s="16">
        <f>G497/D497*100</f>
        <v>100</v>
      </c>
      <c r="J497" s="16">
        <f>G497/E497*100</f>
        <v>100</v>
      </c>
      <c r="K497" s="16">
        <f>G497/F497*100</f>
        <v>100</v>
      </c>
    </row>
    <row r="498" spans="1:11" ht="30" x14ac:dyDescent="0.25">
      <c r="A498" s="148"/>
      <c r="B498" s="127"/>
      <c r="C498" s="17" t="s">
        <v>19</v>
      </c>
      <c r="D498" s="18">
        <v>912.42</v>
      </c>
      <c r="E498" s="18">
        <v>912.42</v>
      </c>
      <c r="F498" s="18">
        <v>912.42</v>
      </c>
      <c r="G498" s="20">
        <v>912.42</v>
      </c>
      <c r="H498" s="20">
        <v>912.42</v>
      </c>
      <c r="I498" s="20">
        <f>G498/D498*100</f>
        <v>100</v>
      </c>
      <c r="J498" s="20">
        <f>G498/E498*100</f>
        <v>100</v>
      </c>
      <c r="K498" s="20">
        <f>G498/F498*100</f>
        <v>100</v>
      </c>
    </row>
    <row r="499" spans="1:11" ht="75" x14ac:dyDescent="0.25">
      <c r="A499" s="148"/>
      <c r="B499" s="127"/>
      <c r="C499" s="19" t="s">
        <v>20</v>
      </c>
      <c r="D499" s="18">
        <v>0</v>
      </c>
      <c r="E499" s="18">
        <v>0</v>
      </c>
      <c r="F499" s="20">
        <v>0</v>
      </c>
      <c r="G499" s="20">
        <v>0</v>
      </c>
      <c r="H499" s="20">
        <v>0</v>
      </c>
      <c r="I499" s="20">
        <v>0</v>
      </c>
      <c r="J499" s="20">
        <v>0</v>
      </c>
      <c r="K499" s="20">
        <v>0</v>
      </c>
    </row>
    <row r="500" spans="1:11" ht="45" x14ac:dyDescent="0.25">
      <c r="A500" s="148"/>
      <c r="B500" s="127"/>
      <c r="C500" s="17" t="s">
        <v>21</v>
      </c>
      <c r="D500" s="18">
        <v>0</v>
      </c>
      <c r="E500" s="18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</row>
    <row r="501" spans="1:11" ht="75" x14ac:dyDescent="0.25">
      <c r="A501" s="148"/>
      <c r="B501" s="127"/>
      <c r="C501" s="19" t="s">
        <v>22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</row>
    <row r="502" spans="1:11" ht="45" x14ac:dyDescent="0.25">
      <c r="A502" s="148"/>
      <c r="B502" s="127"/>
      <c r="C502" s="17" t="s">
        <v>23</v>
      </c>
      <c r="D502" s="18">
        <v>0</v>
      </c>
      <c r="E502" s="18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</row>
    <row r="503" spans="1:11" ht="45" x14ac:dyDescent="0.25">
      <c r="A503" s="149"/>
      <c r="B503" s="128"/>
      <c r="C503" s="17" t="s">
        <v>28</v>
      </c>
      <c r="D503" s="18">
        <v>0</v>
      </c>
      <c r="E503" s="18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</row>
    <row r="504" spans="1:11" x14ac:dyDescent="0.25">
      <c r="A504" s="138" t="s">
        <v>99</v>
      </c>
      <c r="B504" s="126" t="s">
        <v>50</v>
      </c>
      <c r="C504" s="14" t="s">
        <v>18</v>
      </c>
      <c r="D504" s="15">
        <f>D505+D507+D509+D510</f>
        <v>0</v>
      </c>
      <c r="E504" s="15">
        <f>E505+E507+E509+E510</f>
        <v>0</v>
      </c>
      <c r="F504" s="15">
        <f>F505+F507+F509+F510</f>
        <v>0</v>
      </c>
      <c r="G504" s="15">
        <f>G505+G507+G509+G510</f>
        <v>0</v>
      </c>
      <c r="H504" s="15">
        <f>H505+H507+H509+H510</f>
        <v>0</v>
      </c>
      <c r="I504" s="16">
        <v>0</v>
      </c>
      <c r="J504" s="16">
        <v>0</v>
      </c>
      <c r="K504" s="16">
        <v>0</v>
      </c>
    </row>
    <row r="505" spans="1:11" ht="30" x14ac:dyDescent="0.25">
      <c r="A505" s="139"/>
      <c r="B505" s="127"/>
      <c r="C505" s="17" t="s">
        <v>19</v>
      </c>
      <c r="D505" s="18">
        <v>0</v>
      </c>
      <c r="E505" s="18">
        <v>0</v>
      </c>
      <c r="F505" s="18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</row>
    <row r="506" spans="1:11" ht="75" x14ac:dyDescent="0.25">
      <c r="A506" s="139"/>
      <c r="B506" s="127"/>
      <c r="C506" s="19" t="s">
        <v>20</v>
      </c>
      <c r="D506" s="18">
        <v>0</v>
      </c>
      <c r="E506" s="18"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</row>
    <row r="507" spans="1:11" ht="45" x14ac:dyDescent="0.25">
      <c r="A507" s="139"/>
      <c r="B507" s="127"/>
      <c r="C507" s="17" t="s">
        <v>21</v>
      </c>
      <c r="D507" s="18">
        <v>0</v>
      </c>
      <c r="E507" s="18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</row>
    <row r="508" spans="1:11" ht="75" x14ac:dyDescent="0.25">
      <c r="A508" s="139"/>
      <c r="B508" s="127"/>
      <c r="C508" s="19" t="s">
        <v>22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</row>
    <row r="509" spans="1:11" ht="45" x14ac:dyDescent="0.25">
      <c r="A509" s="139"/>
      <c r="B509" s="127"/>
      <c r="C509" s="17" t="s">
        <v>23</v>
      </c>
      <c r="D509" s="18">
        <v>0</v>
      </c>
      <c r="E509" s="18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</row>
    <row r="510" spans="1:11" ht="45" x14ac:dyDescent="0.25">
      <c r="A510" s="140"/>
      <c r="B510" s="128"/>
      <c r="C510" s="17" t="s">
        <v>28</v>
      </c>
      <c r="D510" s="18">
        <v>0</v>
      </c>
      <c r="E510" s="18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</row>
    <row r="511" spans="1:11" x14ac:dyDescent="0.25">
      <c r="A511" s="138" t="s">
        <v>100</v>
      </c>
      <c r="B511" s="126" t="s">
        <v>50</v>
      </c>
      <c r="C511" s="14" t="s">
        <v>18</v>
      </c>
      <c r="D511" s="15">
        <f>D512+D514+D516+D517</f>
        <v>1690.48</v>
      </c>
      <c r="E511" s="15">
        <f>E512+E514+E516+E517</f>
        <v>1690.48</v>
      </c>
      <c r="F511" s="15">
        <f>F512+F514+F516+F517</f>
        <v>1690.48</v>
      </c>
      <c r="G511" s="15">
        <f>G512+G514+G516+G517</f>
        <v>1690.48</v>
      </c>
      <c r="H511" s="15">
        <f>H512+H514+H516+H517</f>
        <v>1690.48</v>
      </c>
      <c r="I511" s="16">
        <f>G511/D511*100</f>
        <v>100</v>
      </c>
      <c r="J511" s="16">
        <f>G511/E511*100</f>
        <v>100</v>
      </c>
      <c r="K511" s="16">
        <f>G511/F511*100</f>
        <v>100</v>
      </c>
    </row>
    <row r="512" spans="1:11" ht="30" x14ac:dyDescent="0.25">
      <c r="A512" s="139"/>
      <c r="B512" s="127"/>
      <c r="C512" s="17" t="s">
        <v>19</v>
      </c>
      <c r="D512" s="18">
        <v>1690.48</v>
      </c>
      <c r="E512" s="18">
        <v>1690.48</v>
      </c>
      <c r="F512" s="18">
        <v>1690.48</v>
      </c>
      <c r="G512" s="18">
        <v>1690.48</v>
      </c>
      <c r="H512" s="18">
        <v>1690.48</v>
      </c>
      <c r="I512" s="20">
        <f>G512/D512*100</f>
        <v>100</v>
      </c>
      <c r="J512" s="20">
        <f>G512/E512*100</f>
        <v>100</v>
      </c>
      <c r="K512" s="20">
        <f>G512/F512*100</f>
        <v>100</v>
      </c>
    </row>
    <row r="513" spans="1:11" ht="75" x14ac:dyDescent="0.25">
      <c r="A513" s="139"/>
      <c r="B513" s="127"/>
      <c r="C513" s="19" t="s">
        <v>20</v>
      </c>
      <c r="D513" s="18">
        <v>0</v>
      </c>
      <c r="E513" s="18">
        <v>0</v>
      </c>
      <c r="F513" s="20">
        <v>0</v>
      </c>
      <c r="G513" s="20">
        <v>0</v>
      </c>
      <c r="H513" s="20">
        <v>0</v>
      </c>
      <c r="I513" s="20">
        <v>0</v>
      </c>
      <c r="J513" s="20">
        <v>0</v>
      </c>
      <c r="K513" s="20">
        <v>0</v>
      </c>
    </row>
    <row r="514" spans="1:11" ht="45" x14ac:dyDescent="0.25">
      <c r="A514" s="139"/>
      <c r="B514" s="127"/>
      <c r="C514" s="17" t="s">
        <v>21</v>
      </c>
      <c r="D514" s="18">
        <v>0</v>
      </c>
      <c r="E514" s="18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</row>
    <row r="515" spans="1:11" ht="75" x14ac:dyDescent="0.25">
      <c r="A515" s="139"/>
      <c r="B515" s="127"/>
      <c r="C515" s="19" t="s">
        <v>22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</row>
    <row r="516" spans="1:11" ht="45" x14ac:dyDescent="0.25">
      <c r="A516" s="139"/>
      <c r="B516" s="127"/>
      <c r="C516" s="17" t="s">
        <v>23</v>
      </c>
      <c r="D516" s="18">
        <v>0</v>
      </c>
      <c r="E516" s="18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0</v>
      </c>
    </row>
    <row r="517" spans="1:11" ht="45" x14ac:dyDescent="0.25">
      <c r="A517" s="140"/>
      <c r="B517" s="128"/>
      <c r="C517" s="17" t="s">
        <v>28</v>
      </c>
      <c r="D517" s="18">
        <v>0</v>
      </c>
      <c r="E517" s="18">
        <v>0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</row>
    <row r="518" spans="1:11" x14ac:dyDescent="0.25">
      <c r="A518" s="138" t="s">
        <v>101</v>
      </c>
      <c r="B518" s="126" t="s">
        <v>50</v>
      </c>
      <c r="C518" s="14" t="s">
        <v>18</v>
      </c>
      <c r="D518" s="15">
        <f>D519+D521+D523+D524</f>
        <v>250</v>
      </c>
      <c r="E518" s="15">
        <f>E519+E521+E523+E524</f>
        <v>250</v>
      </c>
      <c r="F518" s="15">
        <f>F519+F521+F523+F524</f>
        <v>250</v>
      </c>
      <c r="G518" s="15">
        <f>G519+G521+G523+G524</f>
        <v>250</v>
      </c>
      <c r="H518" s="15">
        <f>H519+H521+H523+H524</f>
        <v>250</v>
      </c>
      <c r="I518" s="20">
        <f>G518/D518*100</f>
        <v>100</v>
      </c>
      <c r="J518" s="20">
        <f t="shared" ref="J518:J519" si="56">H518/E518*100</f>
        <v>100</v>
      </c>
      <c r="K518" s="20">
        <f>G518/F518*100</f>
        <v>100</v>
      </c>
    </row>
    <row r="519" spans="1:11" ht="30" x14ac:dyDescent="0.25">
      <c r="A519" s="139"/>
      <c r="B519" s="127"/>
      <c r="C519" s="17" t="s">
        <v>19</v>
      </c>
      <c r="D519" s="18">
        <v>250</v>
      </c>
      <c r="E519" s="18">
        <v>250</v>
      </c>
      <c r="F519" s="18">
        <v>250</v>
      </c>
      <c r="G519" s="18">
        <v>250</v>
      </c>
      <c r="H519" s="18">
        <v>250</v>
      </c>
      <c r="I519" s="20">
        <f>G519/D519*100</f>
        <v>100</v>
      </c>
      <c r="J519" s="20">
        <f t="shared" si="56"/>
        <v>100</v>
      </c>
      <c r="K519" s="20">
        <f>G519/F519*100</f>
        <v>100</v>
      </c>
    </row>
    <row r="520" spans="1:11" ht="75" x14ac:dyDescent="0.25">
      <c r="A520" s="139"/>
      <c r="B520" s="127"/>
      <c r="C520" s="19" t="s">
        <v>20</v>
      </c>
      <c r="D520" s="18">
        <v>0</v>
      </c>
      <c r="E520" s="18">
        <v>0</v>
      </c>
      <c r="F520" s="20">
        <v>0</v>
      </c>
      <c r="G520" s="20">
        <v>0</v>
      </c>
      <c r="H520" s="20">
        <v>0</v>
      </c>
      <c r="I520" s="20">
        <v>0</v>
      </c>
      <c r="J520" s="20">
        <v>0</v>
      </c>
      <c r="K520" s="20">
        <v>0</v>
      </c>
    </row>
    <row r="521" spans="1:11" ht="45" x14ac:dyDescent="0.25">
      <c r="A521" s="139"/>
      <c r="B521" s="127"/>
      <c r="C521" s="17" t="s">
        <v>21</v>
      </c>
      <c r="D521" s="18">
        <v>0</v>
      </c>
      <c r="E521" s="18">
        <v>0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</row>
    <row r="522" spans="1:11" ht="75" x14ac:dyDescent="0.25">
      <c r="A522" s="139"/>
      <c r="B522" s="127"/>
      <c r="C522" s="19" t="s">
        <v>22</v>
      </c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</row>
    <row r="523" spans="1:11" ht="45" x14ac:dyDescent="0.25">
      <c r="A523" s="139"/>
      <c r="B523" s="127"/>
      <c r="C523" s="17" t="s">
        <v>23</v>
      </c>
      <c r="D523" s="18">
        <v>0</v>
      </c>
      <c r="E523" s="18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</row>
    <row r="524" spans="1:11" ht="45" x14ac:dyDescent="0.25">
      <c r="A524" s="140"/>
      <c r="B524" s="128"/>
      <c r="C524" s="17" t="s">
        <v>28</v>
      </c>
      <c r="D524" s="18">
        <v>0</v>
      </c>
      <c r="E524" s="18">
        <v>0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  <c r="K524" s="20">
        <v>0</v>
      </c>
    </row>
    <row r="525" spans="1:11" x14ac:dyDescent="0.25">
      <c r="A525" s="144" t="s">
        <v>102</v>
      </c>
      <c r="B525" s="126" t="s">
        <v>50</v>
      </c>
      <c r="C525" s="14" t="s">
        <v>18</v>
      </c>
      <c r="D525" s="15">
        <f>D526+D528+D530+D531</f>
        <v>418</v>
      </c>
      <c r="E525" s="15">
        <f>E526+E528+E530+E531</f>
        <v>418</v>
      </c>
      <c r="F525" s="15">
        <f>F526+F528+F530+F531</f>
        <v>418</v>
      </c>
      <c r="G525" s="15">
        <f>G526+G528+G530+G531</f>
        <v>418</v>
      </c>
      <c r="H525" s="15">
        <f>H526+H528+H530+H531</f>
        <v>418</v>
      </c>
      <c r="I525" s="16">
        <f>G525/D525*100</f>
        <v>100</v>
      </c>
      <c r="J525" s="16">
        <f>G525/E525*100</f>
        <v>100</v>
      </c>
      <c r="K525" s="16">
        <f>G525/F525*100</f>
        <v>100</v>
      </c>
    </row>
    <row r="526" spans="1:11" ht="30" x14ac:dyDescent="0.25">
      <c r="A526" s="145"/>
      <c r="B526" s="127"/>
      <c r="C526" s="17" t="s">
        <v>19</v>
      </c>
      <c r="D526" s="18">
        <f>D533</f>
        <v>418</v>
      </c>
      <c r="E526" s="18">
        <f t="shared" ref="E526:H526" si="57">E533</f>
        <v>418</v>
      </c>
      <c r="F526" s="18">
        <f t="shared" si="57"/>
        <v>418</v>
      </c>
      <c r="G526" s="18">
        <f t="shared" si="57"/>
        <v>418</v>
      </c>
      <c r="H526" s="18">
        <f t="shared" si="57"/>
        <v>418</v>
      </c>
      <c r="I526" s="20">
        <f>G526/D526*100</f>
        <v>100</v>
      </c>
      <c r="J526" s="20">
        <f>G526/E526*100</f>
        <v>100</v>
      </c>
      <c r="K526" s="20">
        <f>G526/F526*100</f>
        <v>100</v>
      </c>
    </row>
    <row r="527" spans="1:11" ht="75" x14ac:dyDescent="0.25">
      <c r="A527" s="145"/>
      <c r="B527" s="127"/>
      <c r="C527" s="19" t="s">
        <v>20</v>
      </c>
      <c r="D527" s="18">
        <f t="shared" ref="D527:K528" si="58">D534</f>
        <v>0</v>
      </c>
      <c r="E527" s="18">
        <f t="shared" si="58"/>
        <v>0</v>
      </c>
      <c r="F527" s="18">
        <f t="shared" si="58"/>
        <v>0</v>
      </c>
      <c r="G527" s="18">
        <f t="shared" si="58"/>
        <v>0</v>
      </c>
      <c r="H527" s="18">
        <f t="shared" si="58"/>
        <v>0</v>
      </c>
      <c r="I527" s="18">
        <f t="shared" si="58"/>
        <v>0</v>
      </c>
      <c r="J527" s="18">
        <f t="shared" si="58"/>
        <v>0</v>
      </c>
      <c r="K527" s="18">
        <f t="shared" si="58"/>
        <v>0</v>
      </c>
    </row>
    <row r="528" spans="1:11" ht="45" x14ac:dyDescent="0.25">
      <c r="A528" s="145"/>
      <c r="B528" s="127"/>
      <c r="C528" s="17" t="s">
        <v>21</v>
      </c>
      <c r="D528" s="18">
        <f>D535</f>
        <v>0</v>
      </c>
      <c r="E528" s="18">
        <f t="shared" si="58"/>
        <v>0</v>
      </c>
      <c r="F528" s="18">
        <f t="shared" si="58"/>
        <v>0</v>
      </c>
      <c r="G528" s="18">
        <f t="shared" si="58"/>
        <v>0</v>
      </c>
      <c r="H528" s="18">
        <f t="shared" si="58"/>
        <v>0</v>
      </c>
      <c r="I528" s="18">
        <f t="shared" si="58"/>
        <v>0</v>
      </c>
      <c r="J528" s="18">
        <f t="shared" si="58"/>
        <v>0</v>
      </c>
      <c r="K528" s="18">
        <f t="shared" si="58"/>
        <v>0</v>
      </c>
    </row>
    <row r="529" spans="1:11" ht="75" x14ac:dyDescent="0.25">
      <c r="A529" s="145"/>
      <c r="B529" s="127"/>
      <c r="C529" s="19" t="s">
        <v>22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</row>
    <row r="530" spans="1:11" ht="45" x14ac:dyDescent="0.25">
      <c r="A530" s="145"/>
      <c r="B530" s="127"/>
      <c r="C530" s="17" t="s">
        <v>23</v>
      </c>
      <c r="D530" s="18">
        <f>D537</f>
        <v>0</v>
      </c>
      <c r="E530" s="18">
        <f t="shared" ref="E530:K531" si="59">E537</f>
        <v>0</v>
      </c>
      <c r="F530" s="18">
        <f t="shared" si="59"/>
        <v>0</v>
      </c>
      <c r="G530" s="18">
        <f t="shared" si="59"/>
        <v>0</v>
      </c>
      <c r="H530" s="18">
        <f t="shared" si="59"/>
        <v>0</v>
      </c>
      <c r="I530" s="18">
        <f t="shared" si="59"/>
        <v>0</v>
      </c>
      <c r="J530" s="18">
        <f t="shared" si="59"/>
        <v>0</v>
      </c>
      <c r="K530" s="18">
        <f t="shared" si="59"/>
        <v>0</v>
      </c>
    </row>
    <row r="531" spans="1:11" ht="45" x14ac:dyDescent="0.25">
      <c r="A531" s="146"/>
      <c r="B531" s="128"/>
      <c r="C531" s="17" t="s">
        <v>28</v>
      </c>
      <c r="D531" s="18">
        <f>D538</f>
        <v>0</v>
      </c>
      <c r="E531" s="18">
        <f t="shared" si="59"/>
        <v>0</v>
      </c>
      <c r="F531" s="18">
        <f t="shared" si="59"/>
        <v>0</v>
      </c>
      <c r="G531" s="18">
        <f t="shared" si="59"/>
        <v>0</v>
      </c>
      <c r="H531" s="18">
        <f t="shared" si="59"/>
        <v>0</v>
      </c>
      <c r="I531" s="18">
        <f t="shared" si="59"/>
        <v>0</v>
      </c>
      <c r="J531" s="18">
        <f t="shared" si="59"/>
        <v>0</v>
      </c>
      <c r="K531" s="18">
        <f t="shared" si="59"/>
        <v>0</v>
      </c>
    </row>
    <row r="532" spans="1:11" x14ac:dyDescent="0.25">
      <c r="A532" s="147" t="s">
        <v>103</v>
      </c>
      <c r="B532" s="126" t="s">
        <v>50</v>
      </c>
      <c r="C532" s="14" t="s">
        <v>18</v>
      </c>
      <c r="D532" s="15">
        <f>D533+D535+D537+D538</f>
        <v>418</v>
      </c>
      <c r="E532" s="15">
        <f>E533+E535+E537+E538</f>
        <v>418</v>
      </c>
      <c r="F532" s="15">
        <f>F533+F535+F537+F538</f>
        <v>418</v>
      </c>
      <c r="G532" s="15">
        <f>G533+G535+G537+G538</f>
        <v>418</v>
      </c>
      <c r="H532" s="15">
        <f>H533+H535+H537+H538</f>
        <v>418</v>
      </c>
      <c r="I532" s="16">
        <f>G532/D532*100</f>
        <v>100</v>
      </c>
      <c r="J532" s="16">
        <f>G532/E532*100</f>
        <v>100</v>
      </c>
      <c r="K532" s="16">
        <f>G532/F532*100</f>
        <v>100</v>
      </c>
    </row>
    <row r="533" spans="1:11" ht="30" x14ac:dyDescent="0.25">
      <c r="A533" s="148"/>
      <c r="B533" s="127"/>
      <c r="C533" s="17" t="s">
        <v>19</v>
      </c>
      <c r="D533" s="18">
        <v>418</v>
      </c>
      <c r="E533" s="18">
        <v>418</v>
      </c>
      <c r="F533" s="18">
        <v>418</v>
      </c>
      <c r="G533" s="18">
        <v>418</v>
      </c>
      <c r="H533" s="18">
        <v>418</v>
      </c>
      <c r="I533" s="20">
        <f>G533/D533*100</f>
        <v>100</v>
      </c>
      <c r="J533" s="20">
        <f>G533/E533*100</f>
        <v>100</v>
      </c>
      <c r="K533" s="20">
        <f>G533/F533*100</f>
        <v>100</v>
      </c>
    </row>
    <row r="534" spans="1:11" ht="75" x14ac:dyDescent="0.25">
      <c r="A534" s="148"/>
      <c r="B534" s="127"/>
      <c r="C534" s="19" t="s">
        <v>20</v>
      </c>
      <c r="D534" s="18">
        <v>0</v>
      </c>
      <c r="E534" s="18">
        <v>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</row>
    <row r="535" spans="1:11" ht="45" x14ac:dyDescent="0.25">
      <c r="A535" s="148"/>
      <c r="B535" s="127"/>
      <c r="C535" s="17" t="s">
        <v>21</v>
      </c>
      <c r="D535" s="18">
        <v>0</v>
      </c>
      <c r="E535" s="18"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</row>
    <row r="536" spans="1:11" ht="75" x14ac:dyDescent="0.25">
      <c r="A536" s="148"/>
      <c r="B536" s="127"/>
      <c r="C536" s="19" t="s">
        <v>22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</row>
    <row r="537" spans="1:11" ht="45" x14ac:dyDescent="0.25">
      <c r="A537" s="148"/>
      <c r="B537" s="127"/>
      <c r="C537" s="17" t="s">
        <v>23</v>
      </c>
      <c r="D537" s="18">
        <v>0</v>
      </c>
      <c r="E537" s="18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</row>
    <row r="538" spans="1:11" ht="45" x14ac:dyDescent="0.25">
      <c r="A538" s="149"/>
      <c r="B538" s="128"/>
      <c r="C538" s="17" t="s">
        <v>28</v>
      </c>
      <c r="D538" s="18">
        <v>0</v>
      </c>
      <c r="E538" s="18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</row>
    <row r="539" spans="1:11" x14ac:dyDescent="0.25">
      <c r="A539" s="144" t="s">
        <v>104</v>
      </c>
      <c r="B539" s="126" t="s">
        <v>50</v>
      </c>
      <c r="C539" s="14" t="s">
        <v>18</v>
      </c>
      <c r="D539" s="15">
        <f>D540+D542+D544+D545</f>
        <v>0</v>
      </c>
      <c r="E539" s="15">
        <f>E540+E542+E544+E545</f>
        <v>0</v>
      </c>
      <c r="F539" s="15">
        <f>F540+F542+F544+F545</f>
        <v>0</v>
      </c>
      <c r="G539" s="15">
        <f>G540+G542+G544+G545</f>
        <v>0</v>
      </c>
      <c r="H539" s="15">
        <f>H540+H542+H544+H545</f>
        <v>0</v>
      </c>
      <c r="I539" s="16">
        <v>0</v>
      </c>
      <c r="J539" s="16">
        <v>0</v>
      </c>
      <c r="K539" s="16">
        <v>0</v>
      </c>
    </row>
    <row r="540" spans="1:11" ht="30" x14ac:dyDescent="0.25">
      <c r="A540" s="145"/>
      <c r="B540" s="127"/>
      <c r="C540" s="17" t="s">
        <v>19</v>
      </c>
      <c r="D540" s="18">
        <f>D547</f>
        <v>0</v>
      </c>
      <c r="E540" s="18">
        <f>E547</f>
        <v>0</v>
      </c>
      <c r="F540" s="18">
        <f>F547</f>
        <v>0</v>
      </c>
      <c r="G540" s="18">
        <f>G547</f>
        <v>0</v>
      </c>
      <c r="H540" s="18">
        <f>H547</f>
        <v>0</v>
      </c>
      <c r="I540" s="16">
        <v>0</v>
      </c>
      <c r="J540" s="16">
        <v>0</v>
      </c>
      <c r="K540" s="16">
        <v>0</v>
      </c>
    </row>
    <row r="541" spans="1:11" ht="75" x14ac:dyDescent="0.25">
      <c r="A541" s="145"/>
      <c r="B541" s="127"/>
      <c r="C541" s="19" t="s">
        <v>20</v>
      </c>
      <c r="D541" s="18">
        <f>D548</f>
        <v>0</v>
      </c>
      <c r="E541" s="18">
        <f>E548</f>
        <v>0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</row>
    <row r="542" spans="1:11" ht="45" x14ac:dyDescent="0.25">
      <c r="A542" s="145"/>
      <c r="B542" s="127"/>
      <c r="C542" s="17" t="s">
        <v>21</v>
      </c>
      <c r="D542" s="18">
        <f>D549</f>
        <v>0</v>
      </c>
      <c r="E542" s="18">
        <f>E549</f>
        <v>0</v>
      </c>
      <c r="F542" s="18">
        <f>F549</f>
        <v>0</v>
      </c>
      <c r="G542" s="18">
        <v>0</v>
      </c>
      <c r="H542" s="18">
        <f>H549</f>
        <v>0</v>
      </c>
      <c r="I542" s="18">
        <f>I549</f>
        <v>0</v>
      </c>
      <c r="J542" s="18">
        <f>J549</f>
        <v>0</v>
      </c>
      <c r="K542" s="18">
        <f>K549</f>
        <v>0</v>
      </c>
    </row>
    <row r="543" spans="1:11" ht="75" x14ac:dyDescent="0.25">
      <c r="A543" s="145"/>
      <c r="B543" s="127"/>
      <c r="C543" s="19" t="s">
        <v>22</v>
      </c>
      <c r="D543" s="18">
        <v>0</v>
      </c>
      <c r="E543" s="18">
        <v>0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</row>
    <row r="544" spans="1:11" ht="45" x14ac:dyDescent="0.25">
      <c r="A544" s="145"/>
      <c r="B544" s="127"/>
      <c r="C544" s="17" t="s">
        <v>23</v>
      </c>
      <c r="D544" s="18">
        <f t="shared" ref="D544:K545" si="60">D551</f>
        <v>0</v>
      </c>
      <c r="E544" s="18">
        <f t="shared" si="60"/>
        <v>0</v>
      </c>
      <c r="F544" s="18">
        <f t="shared" si="60"/>
        <v>0</v>
      </c>
      <c r="G544" s="18">
        <f t="shared" si="60"/>
        <v>0</v>
      </c>
      <c r="H544" s="18">
        <f t="shared" si="60"/>
        <v>0</v>
      </c>
      <c r="I544" s="18">
        <f t="shared" si="60"/>
        <v>0</v>
      </c>
      <c r="J544" s="18">
        <f t="shared" si="60"/>
        <v>0</v>
      </c>
      <c r="K544" s="18">
        <f t="shared" si="60"/>
        <v>0</v>
      </c>
    </row>
    <row r="545" spans="1:11" ht="45" x14ac:dyDescent="0.25">
      <c r="A545" s="146"/>
      <c r="B545" s="128"/>
      <c r="C545" s="17" t="s">
        <v>28</v>
      </c>
      <c r="D545" s="18">
        <f t="shared" si="60"/>
        <v>0</v>
      </c>
      <c r="E545" s="18">
        <f t="shared" si="60"/>
        <v>0</v>
      </c>
      <c r="F545" s="18">
        <f t="shared" si="60"/>
        <v>0</v>
      </c>
      <c r="G545" s="18">
        <f t="shared" si="60"/>
        <v>0</v>
      </c>
      <c r="H545" s="18">
        <f t="shared" si="60"/>
        <v>0</v>
      </c>
      <c r="I545" s="18">
        <f t="shared" si="60"/>
        <v>0</v>
      </c>
      <c r="J545" s="18">
        <f t="shared" si="60"/>
        <v>0</v>
      </c>
      <c r="K545" s="18">
        <f t="shared" si="60"/>
        <v>0</v>
      </c>
    </row>
    <row r="546" spans="1:11" x14ac:dyDescent="0.25">
      <c r="A546" s="147" t="s">
        <v>105</v>
      </c>
      <c r="B546" s="126" t="s">
        <v>50</v>
      </c>
      <c r="C546" s="14" t="s">
        <v>18</v>
      </c>
      <c r="D546" s="15">
        <f>D547+D549+D551+D552</f>
        <v>0</v>
      </c>
      <c r="E546" s="15">
        <f>E547+E549+E551+E552</f>
        <v>0</v>
      </c>
      <c r="F546" s="15">
        <f>F547+F549+F551+F552</f>
        <v>0</v>
      </c>
      <c r="G546" s="15">
        <f>G547+G549+G551+G552</f>
        <v>0</v>
      </c>
      <c r="H546" s="15">
        <f>H547+H549+H551+H552</f>
        <v>0</v>
      </c>
      <c r="I546" s="16">
        <v>0</v>
      </c>
      <c r="J546" s="16">
        <v>0</v>
      </c>
      <c r="K546" s="16">
        <v>0</v>
      </c>
    </row>
    <row r="547" spans="1:11" ht="30" x14ac:dyDescent="0.25">
      <c r="A547" s="148"/>
      <c r="B547" s="127"/>
      <c r="C547" s="17" t="s">
        <v>19</v>
      </c>
      <c r="D547" s="18">
        <v>0</v>
      </c>
      <c r="E547" s="18">
        <v>0</v>
      </c>
      <c r="F547" s="20">
        <v>0</v>
      </c>
      <c r="G547" s="20">
        <v>0</v>
      </c>
      <c r="H547" s="20">
        <v>0</v>
      </c>
      <c r="I547" s="16">
        <v>0</v>
      </c>
      <c r="J547" s="16">
        <v>0</v>
      </c>
      <c r="K547" s="16">
        <v>0</v>
      </c>
    </row>
    <row r="548" spans="1:11" ht="75" x14ac:dyDescent="0.25">
      <c r="A548" s="148"/>
      <c r="B548" s="127"/>
      <c r="C548" s="19" t="s">
        <v>20</v>
      </c>
      <c r="D548" s="18">
        <v>0</v>
      </c>
      <c r="E548" s="18">
        <v>0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</row>
    <row r="549" spans="1:11" ht="45" x14ac:dyDescent="0.25">
      <c r="A549" s="148"/>
      <c r="B549" s="127"/>
      <c r="C549" s="17" t="s">
        <v>21</v>
      </c>
      <c r="D549" s="18">
        <v>0</v>
      </c>
      <c r="E549" s="18">
        <v>0</v>
      </c>
      <c r="F549" s="20">
        <v>0</v>
      </c>
      <c r="G549" s="20">
        <v>0</v>
      </c>
      <c r="H549" s="20">
        <v>0</v>
      </c>
      <c r="I549" s="20">
        <v>0</v>
      </c>
      <c r="J549" s="20">
        <v>0</v>
      </c>
      <c r="K549" s="20">
        <v>0</v>
      </c>
    </row>
    <row r="550" spans="1:11" ht="75" x14ac:dyDescent="0.25">
      <c r="A550" s="148"/>
      <c r="B550" s="127"/>
      <c r="C550" s="19" t="s">
        <v>22</v>
      </c>
      <c r="D550" s="18">
        <v>0</v>
      </c>
      <c r="E550" s="18">
        <v>0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</row>
    <row r="551" spans="1:11" ht="45" x14ac:dyDescent="0.25">
      <c r="A551" s="148"/>
      <c r="B551" s="127"/>
      <c r="C551" s="17" t="s">
        <v>23</v>
      </c>
      <c r="D551" s="18">
        <v>0</v>
      </c>
      <c r="E551" s="18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</row>
    <row r="552" spans="1:11" ht="45" x14ac:dyDescent="0.25">
      <c r="A552" s="149"/>
      <c r="B552" s="128"/>
      <c r="C552" s="17" t="s">
        <v>28</v>
      </c>
      <c r="D552" s="18">
        <v>0</v>
      </c>
      <c r="E552" s="18">
        <v>0</v>
      </c>
      <c r="F552" s="20">
        <v>0</v>
      </c>
      <c r="G552" s="20">
        <v>0</v>
      </c>
      <c r="H552" s="20">
        <v>0</v>
      </c>
      <c r="I552" s="20">
        <v>0</v>
      </c>
      <c r="J552" s="20">
        <v>0</v>
      </c>
      <c r="K552" s="20">
        <v>0</v>
      </c>
    </row>
    <row r="553" spans="1:11" x14ac:dyDescent="0.25">
      <c r="A553" s="144" t="s">
        <v>106</v>
      </c>
      <c r="B553" s="126" t="s">
        <v>50</v>
      </c>
      <c r="C553" s="14" t="s">
        <v>18</v>
      </c>
      <c r="D553" s="15">
        <f>D554+D556+D558+D559</f>
        <v>1402.8</v>
      </c>
      <c r="E553" s="15">
        <f>E554+E556+E558+E559</f>
        <v>1402.8</v>
      </c>
      <c r="F553" s="15">
        <f>F554+F556+F558+F559</f>
        <v>1402.8</v>
      </c>
      <c r="G553" s="15">
        <f>G554+G556+G558+G559</f>
        <v>1402.8</v>
      </c>
      <c r="H553" s="15">
        <f>H554+H556+H558+H559</f>
        <v>1402.8</v>
      </c>
      <c r="I553" s="16">
        <f>G553/D553*100</f>
        <v>100</v>
      </c>
      <c r="J553" s="16">
        <f>G553/E553*100</f>
        <v>100</v>
      </c>
      <c r="K553" s="16">
        <f>G553/F553*100</f>
        <v>100</v>
      </c>
    </row>
    <row r="554" spans="1:11" ht="30" x14ac:dyDescent="0.25">
      <c r="A554" s="145"/>
      <c r="B554" s="127"/>
      <c r="C554" s="17" t="s">
        <v>19</v>
      </c>
      <c r="D554" s="18">
        <f>D561+D568+D575</f>
        <v>1402.8</v>
      </c>
      <c r="E554" s="18">
        <f t="shared" ref="E554:H556" si="61">E561+E568+E575</f>
        <v>1402.8</v>
      </c>
      <c r="F554" s="18">
        <f t="shared" si="61"/>
        <v>1402.8</v>
      </c>
      <c r="G554" s="18">
        <f t="shared" si="61"/>
        <v>1402.8</v>
      </c>
      <c r="H554" s="18">
        <f t="shared" si="61"/>
        <v>1402.8</v>
      </c>
      <c r="I554" s="20">
        <f>G554/D554*100</f>
        <v>100</v>
      </c>
      <c r="J554" s="20">
        <f>G554/E554*100</f>
        <v>100</v>
      </c>
      <c r="K554" s="20">
        <f>G554/F554*100</f>
        <v>100</v>
      </c>
    </row>
    <row r="555" spans="1:11" ht="75" x14ac:dyDescent="0.25">
      <c r="A555" s="145"/>
      <c r="B555" s="127"/>
      <c r="C555" s="19" t="s">
        <v>20</v>
      </c>
      <c r="D555" s="18">
        <f>D562+D569+D576</f>
        <v>0</v>
      </c>
      <c r="E555" s="18">
        <f t="shared" si="61"/>
        <v>0</v>
      </c>
      <c r="F555" s="18">
        <f t="shared" si="61"/>
        <v>0</v>
      </c>
      <c r="G555" s="18">
        <f t="shared" si="61"/>
        <v>0</v>
      </c>
      <c r="H555" s="18">
        <f t="shared" si="61"/>
        <v>0</v>
      </c>
      <c r="I555" s="20">
        <v>0</v>
      </c>
      <c r="J555" s="20">
        <v>0</v>
      </c>
      <c r="K555" s="20">
        <v>0</v>
      </c>
    </row>
    <row r="556" spans="1:11" ht="45" x14ac:dyDescent="0.25">
      <c r="A556" s="145"/>
      <c r="B556" s="127"/>
      <c r="C556" s="17" t="s">
        <v>21</v>
      </c>
      <c r="D556" s="18">
        <f>D563+D570+D577</f>
        <v>0</v>
      </c>
      <c r="E556" s="18">
        <f t="shared" si="61"/>
        <v>0</v>
      </c>
      <c r="F556" s="18">
        <f t="shared" si="61"/>
        <v>0</v>
      </c>
      <c r="G556" s="18">
        <f t="shared" si="61"/>
        <v>0</v>
      </c>
      <c r="H556" s="18">
        <f t="shared" si="61"/>
        <v>0</v>
      </c>
      <c r="I556" s="20">
        <v>0</v>
      </c>
      <c r="J556" s="20">
        <v>0</v>
      </c>
      <c r="K556" s="20">
        <v>0</v>
      </c>
    </row>
    <row r="557" spans="1:11" ht="75" x14ac:dyDescent="0.25">
      <c r="A557" s="145"/>
      <c r="B557" s="127"/>
      <c r="C557" s="19" t="s">
        <v>22</v>
      </c>
      <c r="D557" s="18">
        <f>D556</f>
        <v>0</v>
      </c>
      <c r="E557" s="18">
        <f>E556</f>
        <v>0</v>
      </c>
      <c r="F557" s="18">
        <f>F556</f>
        <v>0</v>
      </c>
      <c r="G557" s="18">
        <f>G556</f>
        <v>0</v>
      </c>
      <c r="H557" s="18">
        <f>H556</f>
        <v>0</v>
      </c>
      <c r="I557" s="20">
        <v>0</v>
      </c>
      <c r="J557" s="20">
        <v>0</v>
      </c>
      <c r="K557" s="20">
        <v>0</v>
      </c>
    </row>
    <row r="558" spans="1:11" ht="45" x14ac:dyDescent="0.25">
      <c r="A558" s="145"/>
      <c r="B558" s="127"/>
      <c r="C558" s="17" t="s">
        <v>23</v>
      </c>
      <c r="D558" s="18">
        <f>D565+D572+D579</f>
        <v>0</v>
      </c>
      <c r="E558" s="18">
        <f t="shared" ref="E558:H559" si="62">E565+E572+E579</f>
        <v>0</v>
      </c>
      <c r="F558" s="18">
        <f t="shared" si="62"/>
        <v>0</v>
      </c>
      <c r="G558" s="18">
        <f t="shared" si="62"/>
        <v>0</v>
      </c>
      <c r="H558" s="18">
        <f t="shared" si="62"/>
        <v>0</v>
      </c>
      <c r="I558" s="20">
        <v>0</v>
      </c>
      <c r="J558" s="18">
        <v>0</v>
      </c>
      <c r="K558" s="18">
        <f>K565+K572</f>
        <v>0</v>
      </c>
    </row>
    <row r="559" spans="1:11" ht="45" x14ac:dyDescent="0.25">
      <c r="A559" s="146"/>
      <c r="B559" s="128"/>
      <c r="C559" s="17" t="s">
        <v>28</v>
      </c>
      <c r="D559" s="18">
        <f>D566+D573+D580</f>
        <v>0</v>
      </c>
      <c r="E559" s="18">
        <f t="shared" si="62"/>
        <v>0</v>
      </c>
      <c r="F559" s="18">
        <f t="shared" si="62"/>
        <v>0</v>
      </c>
      <c r="G559" s="18">
        <f t="shared" si="62"/>
        <v>0</v>
      </c>
      <c r="H559" s="18">
        <f t="shared" si="62"/>
        <v>0</v>
      </c>
      <c r="I559" s="20">
        <v>0</v>
      </c>
      <c r="J559" s="18">
        <f>J566+J573</f>
        <v>0</v>
      </c>
      <c r="K559" s="18">
        <f>K566+K573</f>
        <v>0</v>
      </c>
    </row>
    <row r="560" spans="1:11" x14ac:dyDescent="0.25">
      <c r="A560" s="147" t="s">
        <v>107</v>
      </c>
      <c r="B560" s="126" t="s">
        <v>50</v>
      </c>
      <c r="C560" s="14" t="s">
        <v>18</v>
      </c>
      <c r="D560" s="15">
        <f>D561+D563+D565+D566</f>
        <v>1040</v>
      </c>
      <c r="E560" s="15">
        <f>E561+E563+E565+E566</f>
        <v>1040</v>
      </c>
      <c r="F560" s="15">
        <f>F561+F563+F565+F566</f>
        <v>1040</v>
      </c>
      <c r="G560" s="15">
        <f>G561+G563+G565+G566</f>
        <v>1040</v>
      </c>
      <c r="H560" s="15">
        <f>H561+H563+H565+H566</f>
        <v>1040</v>
      </c>
      <c r="I560" s="16">
        <f>G560/D560*100</f>
        <v>100</v>
      </c>
      <c r="J560" s="16">
        <f>G560/E560*100</f>
        <v>100</v>
      </c>
      <c r="K560" s="16">
        <f>G560/F560*100</f>
        <v>100</v>
      </c>
    </row>
    <row r="561" spans="1:11" ht="30" x14ac:dyDescent="0.25">
      <c r="A561" s="148"/>
      <c r="B561" s="127"/>
      <c r="C561" s="17" t="s">
        <v>19</v>
      </c>
      <c r="D561" s="18">
        <v>1040</v>
      </c>
      <c r="E561" s="18">
        <v>1040</v>
      </c>
      <c r="F561" s="18">
        <v>1040</v>
      </c>
      <c r="G561" s="18">
        <v>1040</v>
      </c>
      <c r="H561" s="18">
        <v>1040</v>
      </c>
      <c r="I561" s="20">
        <f>G561/D561*100</f>
        <v>100</v>
      </c>
      <c r="J561" s="20">
        <f>G561/E561*100</f>
        <v>100</v>
      </c>
      <c r="K561" s="20">
        <f>G561/F561*100</f>
        <v>100</v>
      </c>
    </row>
    <row r="562" spans="1:11" ht="75" x14ac:dyDescent="0.25">
      <c r="A562" s="148"/>
      <c r="B562" s="127"/>
      <c r="C562" s="19" t="s">
        <v>20</v>
      </c>
      <c r="D562" s="18">
        <v>0</v>
      </c>
      <c r="E562" s="18"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</row>
    <row r="563" spans="1:11" ht="45" x14ac:dyDescent="0.25">
      <c r="A563" s="148"/>
      <c r="B563" s="127"/>
      <c r="C563" s="17" t="s">
        <v>21</v>
      </c>
      <c r="D563" s="18">
        <v>0</v>
      </c>
      <c r="E563" s="18">
        <v>0</v>
      </c>
      <c r="F563" s="20">
        <v>0</v>
      </c>
      <c r="G563" s="20">
        <v>0</v>
      </c>
      <c r="H563" s="20">
        <v>0</v>
      </c>
      <c r="I563" s="20">
        <v>0</v>
      </c>
      <c r="J563" s="20">
        <v>0</v>
      </c>
      <c r="K563" s="20">
        <v>0</v>
      </c>
    </row>
    <row r="564" spans="1:11" ht="75" x14ac:dyDescent="0.25">
      <c r="A564" s="148"/>
      <c r="B564" s="127"/>
      <c r="C564" s="19" t="s">
        <v>22</v>
      </c>
      <c r="D564" s="18">
        <v>0</v>
      </c>
      <c r="E564" s="18">
        <v>0</v>
      </c>
      <c r="F564" s="18">
        <v>0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</row>
    <row r="565" spans="1:11" ht="45" x14ac:dyDescent="0.25">
      <c r="A565" s="148"/>
      <c r="B565" s="127"/>
      <c r="C565" s="17" t="s">
        <v>23</v>
      </c>
      <c r="D565" s="18">
        <v>0</v>
      </c>
      <c r="E565" s="18">
        <v>0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</row>
    <row r="566" spans="1:11" ht="45" x14ac:dyDescent="0.25">
      <c r="A566" s="149"/>
      <c r="B566" s="128"/>
      <c r="C566" s="17" t="s">
        <v>28</v>
      </c>
      <c r="D566" s="18">
        <v>0</v>
      </c>
      <c r="E566" s="18">
        <v>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</row>
    <row r="567" spans="1:11" x14ac:dyDescent="0.25">
      <c r="A567" s="147" t="s">
        <v>108</v>
      </c>
      <c r="B567" s="126" t="s">
        <v>50</v>
      </c>
      <c r="C567" s="14" t="s">
        <v>18</v>
      </c>
      <c r="D567" s="15">
        <f>D568+D570+D572+D573</f>
        <v>162.80000000000001</v>
      </c>
      <c r="E567" s="15">
        <f>E568+E570+E572+E573</f>
        <v>162.80000000000001</v>
      </c>
      <c r="F567" s="15">
        <f>F568+F570+F572+F573</f>
        <v>162.80000000000001</v>
      </c>
      <c r="G567" s="15">
        <f>G568+G570+G572+G573</f>
        <v>162.80000000000001</v>
      </c>
      <c r="H567" s="15">
        <f>H568+H570+H572+H573</f>
        <v>162.80000000000001</v>
      </c>
      <c r="I567" s="16">
        <f>G567/D567*100</f>
        <v>100</v>
      </c>
      <c r="J567" s="16">
        <f>G567/E567*100</f>
        <v>100</v>
      </c>
      <c r="K567" s="16">
        <f>G567/F567*100</f>
        <v>100</v>
      </c>
    </row>
    <row r="568" spans="1:11" ht="30" x14ac:dyDescent="0.25">
      <c r="A568" s="148"/>
      <c r="B568" s="127"/>
      <c r="C568" s="17" t="s">
        <v>19</v>
      </c>
      <c r="D568" s="18">
        <v>162.80000000000001</v>
      </c>
      <c r="E568" s="18">
        <v>162.80000000000001</v>
      </c>
      <c r="F568" s="18">
        <v>162.80000000000001</v>
      </c>
      <c r="G568" s="20">
        <v>162.80000000000001</v>
      </c>
      <c r="H568" s="20">
        <v>162.80000000000001</v>
      </c>
      <c r="I568" s="20">
        <f>G568/D568*100</f>
        <v>100</v>
      </c>
      <c r="J568" s="20">
        <f>G568/E568*100</f>
        <v>100</v>
      </c>
      <c r="K568" s="20">
        <f>G568/F568*100</f>
        <v>100</v>
      </c>
    </row>
    <row r="569" spans="1:11" ht="75" x14ac:dyDescent="0.25">
      <c r="A569" s="148"/>
      <c r="B569" s="127"/>
      <c r="C569" s="19" t="s">
        <v>20</v>
      </c>
      <c r="D569" s="18">
        <v>0</v>
      </c>
      <c r="E569" s="18">
        <v>0</v>
      </c>
      <c r="F569" s="20">
        <v>0</v>
      </c>
      <c r="G569" s="20">
        <v>0</v>
      </c>
      <c r="H569" s="20">
        <v>0</v>
      </c>
      <c r="I569" s="20">
        <v>0</v>
      </c>
      <c r="J569" s="20">
        <v>0</v>
      </c>
      <c r="K569" s="20">
        <v>0</v>
      </c>
    </row>
    <row r="570" spans="1:11" ht="45" x14ac:dyDescent="0.25">
      <c r="A570" s="148"/>
      <c r="B570" s="127"/>
      <c r="C570" s="17" t="s">
        <v>21</v>
      </c>
      <c r="D570" s="18">
        <v>0</v>
      </c>
      <c r="E570" s="18">
        <v>0</v>
      </c>
      <c r="F570" s="20">
        <v>0</v>
      </c>
      <c r="G570" s="20">
        <v>0</v>
      </c>
      <c r="H570" s="20">
        <v>0</v>
      </c>
      <c r="I570" s="20">
        <v>0</v>
      </c>
      <c r="J570" s="20">
        <v>0</v>
      </c>
      <c r="K570" s="20">
        <v>0</v>
      </c>
    </row>
    <row r="571" spans="1:11" ht="75" x14ac:dyDescent="0.25">
      <c r="A571" s="148"/>
      <c r="B571" s="127"/>
      <c r="C571" s="19" t="s">
        <v>22</v>
      </c>
      <c r="D571" s="18">
        <v>0</v>
      </c>
      <c r="E571" s="18">
        <v>0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</row>
    <row r="572" spans="1:11" ht="45" x14ac:dyDescent="0.25">
      <c r="A572" s="148"/>
      <c r="B572" s="127"/>
      <c r="C572" s="17" t="s">
        <v>23</v>
      </c>
      <c r="D572" s="18">
        <v>0</v>
      </c>
      <c r="E572" s="18">
        <v>0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</row>
    <row r="573" spans="1:11" ht="45" x14ac:dyDescent="0.25">
      <c r="A573" s="149"/>
      <c r="B573" s="128"/>
      <c r="C573" s="17" t="s">
        <v>28</v>
      </c>
      <c r="D573" s="18">
        <v>0</v>
      </c>
      <c r="E573" s="18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</row>
    <row r="574" spans="1:11" x14ac:dyDescent="0.25">
      <c r="A574" s="138" t="s">
        <v>109</v>
      </c>
      <c r="B574" s="126" t="s">
        <v>50</v>
      </c>
      <c r="C574" s="14" t="s">
        <v>18</v>
      </c>
      <c r="D574" s="15">
        <f>D575+D577+D579+D580</f>
        <v>200</v>
      </c>
      <c r="E574" s="15">
        <f>E575+E577+E579+E580</f>
        <v>200</v>
      </c>
      <c r="F574" s="15">
        <f>F575+F577+F579+F580</f>
        <v>200</v>
      </c>
      <c r="G574" s="15">
        <f>G575+G577+G579+G580</f>
        <v>200</v>
      </c>
      <c r="H574" s="15">
        <f>H575+H577+H579+H580</f>
        <v>200</v>
      </c>
      <c r="I574" s="16">
        <v>0</v>
      </c>
      <c r="J574" s="16">
        <v>0</v>
      </c>
      <c r="K574" s="16">
        <v>0</v>
      </c>
    </row>
    <row r="575" spans="1:11" ht="30" x14ac:dyDescent="0.25">
      <c r="A575" s="139"/>
      <c r="B575" s="127"/>
      <c r="C575" s="17" t="s">
        <v>19</v>
      </c>
      <c r="D575" s="18">
        <v>200</v>
      </c>
      <c r="E575" s="18">
        <v>200</v>
      </c>
      <c r="F575" s="20">
        <v>200</v>
      </c>
      <c r="G575" s="20">
        <v>200</v>
      </c>
      <c r="H575" s="20">
        <v>200</v>
      </c>
      <c r="I575" s="16">
        <v>0</v>
      </c>
      <c r="J575" s="16">
        <v>0</v>
      </c>
      <c r="K575" s="16">
        <v>0</v>
      </c>
    </row>
    <row r="576" spans="1:11" ht="75" x14ac:dyDescent="0.25">
      <c r="A576" s="139"/>
      <c r="B576" s="127"/>
      <c r="C576" s="19" t="s">
        <v>20</v>
      </c>
      <c r="D576" s="18">
        <v>0</v>
      </c>
      <c r="E576" s="18">
        <v>0</v>
      </c>
      <c r="F576" s="20">
        <v>0</v>
      </c>
      <c r="G576" s="20">
        <v>0</v>
      </c>
      <c r="H576" s="20">
        <v>0</v>
      </c>
      <c r="I576" s="16">
        <v>0</v>
      </c>
      <c r="J576" s="16">
        <v>0</v>
      </c>
      <c r="K576" s="16">
        <v>0</v>
      </c>
    </row>
    <row r="577" spans="1:11" ht="45" x14ac:dyDescent="0.25">
      <c r="A577" s="139"/>
      <c r="B577" s="127"/>
      <c r="C577" s="17" t="s">
        <v>21</v>
      </c>
      <c r="D577" s="18">
        <v>0</v>
      </c>
      <c r="E577" s="18">
        <v>0</v>
      </c>
      <c r="F577" s="20">
        <v>0</v>
      </c>
      <c r="G577" s="20">
        <v>0</v>
      </c>
      <c r="H577" s="20">
        <v>0</v>
      </c>
      <c r="I577" s="16">
        <v>0</v>
      </c>
      <c r="J577" s="16">
        <v>0</v>
      </c>
      <c r="K577" s="16">
        <v>0</v>
      </c>
    </row>
    <row r="578" spans="1:11" ht="75" x14ac:dyDescent="0.25">
      <c r="A578" s="139"/>
      <c r="B578" s="127"/>
      <c r="C578" s="19" t="s">
        <v>22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16">
        <v>0</v>
      </c>
      <c r="J578" s="16">
        <v>0</v>
      </c>
      <c r="K578" s="16">
        <v>0</v>
      </c>
    </row>
    <row r="579" spans="1:11" ht="45" x14ac:dyDescent="0.25">
      <c r="A579" s="139"/>
      <c r="B579" s="127"/>
      <c r="C579" s="17" t="s">
        <v>23</v>
      </c>
      <c r="D579" s="18">
        <v>0</v>
      </c>
      <c r="E579" s="18">
        <v>0</v>
      </c>
      <c r="F579" s="20">
        <v>0</v>
      </c>
      <c r="G579" s="20">
        <v>0</v>
      </c>
      <c r="H579" s="20">
        <v>0</v>
      </c>
      <c r="I579" s="20">
        <v>0</v>
      </c>
      <c r="J579" s="20">
        <v>0</v>
      </c>
      <c r="K579" s="20">
        <v>0</v>
      </c>
    </row>
    <row r="580" spans="1:11" ht="45" x14ac:dyDescent="0.25">
      <c r="A580" s="140"/>
      <c r="B580" s="128"/>
      <c r="C580" s="17" t="s">
        <v>28</v>
      </c>
      <c r="D580" s="18">
        <v>0</v>
      </c>
      <c r="E580" s="18">
        <v>0</v>
      </c>
      <c r="F580" s="20">
        <v>0</v>
      </c>
      <c r="G580" s="20">
        <v>0</v>
      </c>
      <c r="H580" s="20">
        <v>0</v>
      </c>
      <c r="I580" s="20">
        <v>0</v>
      </c>
      <c r="J580" s="20">
        <v>0</v>
      </c>
      <c r="K580" s="20">
        <v>0</v>
      </c>
    </row>
    <row r="581" spans="1:11" x14ac:dyDescent="0.25">
      <c r="A581" s="141" t="s">
        <v>110</v>
      </c>
      <c r="B581" s="126" t="s">
        <v>50</v>
      </c>
      <c r="C581" s="17" t="s">
        <v>18</v>
      </c>
      <c r="D581" s="15">
        <f>D582+D584+D586+D587</f>
        <v>25310.6</v>
      </c>
      <c r="E581" s="15">
        <f>E582+E584+E586+E587</f>
        <v>25310.6</v>
      </c>
      <c r="F581" s="15">
        <f>F582+F584+F586+F587</f>
        <v>25310.6</v>
      </c>
      <c r="G581" s="15">
        <f>G582+G584+G586+G587</f>
        <v>25310.6</v>
      </c>
      <c r="H581" s="15">
        <f>H582+H584+H586+H587</f>
        <v>25310.6</v>
      </c>
      <c r="I581" s="16">
        <f>G581/D581*100</f>
        <v>100</v>
      </c>
      <c r="J581" s="16">
        <f>G581/E581*100</f>
        <v>100</v>
      </c>
      <c r="K581" s="16">
        <f>G581/F581*100</f>
        <v>100</v>
      </c>
    </row>
    <row r="582" spans="1:11" ht="30" x14ac:dyDescent="0.25">
      <c r="A582" s="142"/>
      <c r="B582" s="127"/>
      <c r="C582" s="17" t="s">
        <v>19</v>
      </c>
      <c r="D582" s="18">
        <v>25310.6</v>
      </c>
      <c r="E582" s="18">
        <v>25310.6</v>
      </c>
      <c r="F582" s="18">
        <v>25310.6</v>
      </c>
      <c r="G582" s="18">
        <v>25310.6</v>
      </c>
      <c r="H582" s="18">
        <v>25310.6</v>
      </c>
      <c r="I582" s="20">
        <f>G582/D582*100</f>
        <v>100</v>
      </c>
      <c r="J582" s="20">
        <f>G582/E582*100</f>
        <v>100</v>
      </c>
      <c r="K582" s="20">
        <f>G582/F582*100</f>
        <v>100</v>
      </c>
    </row>
    <row r="583" spans="1:11" ht="75" x14ac:dyDescent="0.25">
      <c r="A583" s="142"/>
      <c r="B583" s="127"/>
      <c r="C583" s="19" t="s">
        <v>20</v>
      </c>
      <c r="D583" s="18">
        <v>0</v>
      </c>
      <c r="E583" s="18">
        <v>0</v>
      </c>
      <c r="F583" s="20">
        <v>0</v>
      </c>
      <c r="G583" s="20">
        <v>0</v>
      </c>
      <c r="H583" s="20">
        <v>0</v>
      </c>
      <c r="I583" s="20">
        <v>0</v>
      </c>
      <c r="J583" s="20">
        <v>0</v>
      </c>
      <c r="K583" s="20">
        <v>0</v>
      </c>
    </row>
    <row r="584" spans="1:11" ht="45" x14ac:dyDescent="0.25">
      <c r="A584" s="142"/>
      <c r="B584" s="127"/>
      <c r="C584" s="17" t="s">
        <v>21</v>
      </c>
      <c r="D584" s="18">
        <v>0</v>
      </c>
      <c r="E584" s="18">
        <v>0</v>
      </c>
      <c r="F584" s="20">
        <v>0</v>
      </c>
      <c r="G584" s="20">
        <v>0</v>
      </c>
      <c r="H584" s="20">
        <v>0</v>
      </c>
      <c r="I584" s="20">
        <v>0</v>
      </c>
      <c r="J584" s="20">
        <v>0</v>
      </c>
      <c r="K584" s="20">
        <v>0</v>
      </c>
    </row>
    <row r="585" spans="1:11" ht="75" x14ac:dyDescent="0.25">
      <c r="A585" s="142"/>
      <c r="B585" s="127"/>
      <c r="C585" s="19" t="s">
        <v>22</v>
      </c>
      <c r="D585" s="18">
        <v>0</v>
      </c>
      <c r="E585" s="18">
        <v>0</v>
      </c>
      <c r="F585" s="18">
        <v>0</v>
      </c>
      <c r="G585" s="18">
        <v>0</v>
      </c>
      <c r="H585" s="18">
        <v>0</v>
      </c>
      <c r="I585" s="20">
        <v>0</v>
      </c>
      <c r="J585" s="20">
        <v>0</v>
      </c>
      <c r="K585" s="20">
        <v>0</v>
      </c>
    </row>
    <row r="586" spans="1:11" ht="45" x14ac:dyDescent="0.25">
      <c r="A586" s="142"/>
      <c r="B586" s="127"/>
      <c r="C586" s="17" t="s">
        <v>23</v>
      </c>
      <c r="D586" s="18">
        <v>0</v>
      </c>
      <c r="E586" s="18">
        <v>0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0</v>
      </c>
    </row>
    <row r="587" spans="1:11" ht="45" x14ac:dyDescent="0.25">
      <c r="A587" s="143"/>
      <c r="B587" s="128"/>
      <c r="C587" s="17" t="s">
        <v>28</v>
      </c>
      <c r="D587" s="18">
        <v>0</v>
      </c>
      <c r="E587" s="18">
        <v>0</v>
      </c>
      <c r="F587" s="20">
        <v>0</v>
      </c>
      <c r="G587" s="20">
        <v>0</v>
      </c>
      <c r="H587" s="20">
        <v>0</v>
      </c>
      <c r="I587" s="20">
        <v>0</v>
      </c>
      <c r="J587" s="20">
        <v>0</v>
      </c>
      <c r="K587" s="20">
        <v>0</v>
      </c>
    </row>
    <row r="588" spans="1:11" x14ac:dyDescent="0.25">
      <c r="A588" s="141" t="s">
        <v>111</v>
      </c>
      <c r="B588" s="126" t="s">
        <v>50</v>
      </c>
      <c r="C588" s="14" t="s">
        <v>18</v>
      </c>
      <c r="D588" s="15">
        <f>D589+D591+D593+D594</f>
        <v>50.4</v>
      </c>
      <c r="E588" s="15">
        <f>E589+E591+E593+E594</f>
        <v>50.4</v>
      </c>
      <c r="F588" s="15">
        <f>F589+F591+F593+F594</f>
        <v>50.4</v>
      </c>
      <c r="G588" s="15">
        <f>G589+G591+G593+G594</f>
        <v>50.4</v>
      </c>
      <c r="H588" s="15">
        <f>H589+H591+H593+H594</f>
        <v>50.4</v>
      </c>
      <c r="I588" s="16">
        <f>G588/D588*100</f>
        <v>100</v>
      </c>
      <c r="J588" s="16">
        <v>0</v>
      </c>
      <c r="K588" s="20">
        <v>0</v>
      </c>
    </row>
    <row r="589" spans="1:11" ht="30" x14ac:dyDescent="0.25">
      <c r="A589" s="142"/>
      <c r="B589" s="127"/>
      <c r="C589" s="17" t="s">
        <v>19</v>
      </c>
      <c r="D589" s="18">
        <f>D596</f>
        <v>50.4</v>
      </c>
      <c r="E589" s="18">
        <f>E596</f>
        <v>50.4</v>
      </c>
      <c r="F589" s="18">
        <f>F596</f>
        <v>50.4</v>
      </c>
      <c r="G589" s="18">
        <f t="shared" ref="G589:H589" si="63">G596</f>
        <v>50.4</v>
      </c>
      <c r="H589" s="18">
        <f t="shared" si="63"/>
        <v>50.4</v>
      </c>
      <c r="I589" s="20">
        <f>G589/D589*100</f>
        <v>100</v>
      </c>
      <c r="J589" s="20">
        <f>G589/E589*100</f>
        <v>100</v>
      </c>
      <c r="K589" s="20">
        <f>G589/F589*100</f>
        <v>100</v>
      </c>
    </row>
    <row r="590" spans="1:11" ht="75" x14ac:dyDescent="0.25">
      <c r="A590" s="142"/>
      <c r="B590" s="127"/>
      <c r="C590" s="19" t="s">
        <v>20</v>
      </c>
      <c r="D590" s="18">
        <v>0</v>
      </c>
      <c r="E590" s="18">
        <v>0</v>
      </c>
      <c r="F590" s="18">
        <v>0</v>
      </c>
      <c r="G590" s="18">
        <v>0</v>
      </c>
      <c r="H590" s="18">
        <v>0</v>
      </c>
      <c r="I590" s="20">
        <v>0</v>
      </c>
      <c r="J590" s="20">
        <v>0</v>
      </c>
      <c r="K590" s="20">
        <v>0</v>
      </c>
    </row>
    <row r="591" spans="1:11" ht="45" x14ac:dyDescent="0.25">
      <c r="A591" s="142"/>
      <c r="B591" s="127"/>
      <c r="C591" s="17" t="s">
        <v>21</v>
      </c>
      <c r="D591" s="18">
        <v>0</v>
      </c>
      <c r="E591" s="18">
        <v>0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0</v>
      </c>
    </row>
    <row r="592" spans="1:11" ht="75" x14ac:dyDescent="0.25">
      <c r="A592" s="142"/>
      <c r="B592" s="127"/>
      <c r="C592" s="19" t="s">
        <v>22</v>
      </c>
      <c r="D592" s="18">
        <f t="shared" ref="D592:I592" si="64">D591</f>
        <v>0</v>
      </c>
      <c r="E592" s="18">
        <f t="shared" si="64"/>
        <v>0</v>
      </c>
      <c r="F592" s="18">
        <f t="shared" si="64"/>
        <v>0</v>
      </c>
      <c r="G592" s="18">
        <f t="shared" si="64"/>
        <v>0</v>
      </c>
      <c r="H592" s="18">
        <f t="shared" si="64"/>
        <v>0</v>
      </c>
      <c r="I592" s="18">
        <f t="shared" si="64"/>
        <v>0</v>
      </c>
      <c r="J592" s="18">
        <v>0</v>
      </c>
      <c r="K592" s="18">
        <v>0</v>
      </c>
    </row>
    <row r="593" spans="1:11" ht="45" x14ac:dyDescent="0.25">
      <c r="A593" s="142"/>
      <c r="B593" s="127"/>
      <c r="C593" s="17" t="s">
        <v>23</v>
      </c>
      <c r="D593" s="18">
        <v>0</v>
      </c>
      <c r="E593" s="18"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  <c r="K593" s="20">
        <v>0</v>
      </c>
    </row>
    <row r="594" spans="1:11" ht="45" x14ac:dyDescent="0.25">
      <c r="A594" s="143"/>
      <c r="B594" s="128"/>
      <c r="C594" s="17" t="s">
        <v>28</v>
      </c>
      <c r="D594" s="18">
        <v>0</v>
      </c>
      <c r="E594" s="18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</row>
    <row r="595" spans="1:11" x14ac:dyDescent="0.25">
      <c r="A595" s="132" t="s">
        <v>112</v>
      </c>
      <c r="B595" s="126" t="s">
        <v>50</v>
      </c>
      <c r="C595" s="14" t="s">
        <v>18</v>
      </c>
      <c r="D595" s="15">
        <f>D596+D598+D600+D601</f>
        <v>50.4</v>
      </c>
      <c r="E595" s="15">
        <f>E596+E598+E600+E601</f>
        <v>50.4</v>
      </c>
      <c r="F595" s="15">
        <f>F596+F598+F600+F601</f>
        <v>50.4</v>
      </c>
      <c r="G595" s="15">
        <f>G596+G598+G600+G601</f>
        <v>50.4</v>
      </c>
      <c r="H595" s="15">
        <f>H596+H598+H600+H601</f>
        <v>50.4</v>
      </c>
      <c r="I595" s="16">
        <f>G595/D595*100</f>
        <v>100</v>
      </c>
      <c r="J595" s="16">
        <v>0</v>
      </c>
      <c r="K595" s="16">
        <v>0</v>
      </c>
    </row>
    <row r="596" spans="1:11" ht="30" x14ac:dyDescent="0.25">
      <c r="A596" s="133"/>
      <c r="B596" s="127"/>
      <c r="C596" s="17" t="s">
        <v>19</v>
      </c>
      <c r="D596" s="18">
        <v>50.4</v>
      </c>
      <c r="E596" s="18">
        <v>50.4</v>
      </c>
      <c r="F596" s="18">
        <v>50.4</v>
      </c>
      <c r="G596" s="18">
        <v>50.4</v>
      </c>
      <c r="H596" s="18">
        <v>50.4</v>
      </c>
      <c r="I596" s="20">
        <f>G596/D596*100</f>
        <v>100</v>
      </c>
      <c r="J596" s="20">
        <f>G596/E596*100</f>
        <v>100</v>
      </c>
      <c r="K596" s="20">
        <f>G596/F596*100</f>
        <v>100</v>
      </c>
    </row>
    <row r="597" spans="1:11" ht="75" x14ac:dyDescent="0.25">
      <c r="A597" s="133"/>
      <c r="B597" s="127"/>
      <c r="C597" s="19" t="s">
        <v>20</v>
      </c>
      <c r="D597" s="18">
        <v>0</v>
      </c>
      <c r="E597" s="18">
        <v>0</v>
      </c>
      <c r="F597" s="18">
        <v>0</v>
      </c>
      <c r="G597" s="18">
        <v>0</v>
      </c>
      <c r="H597" s="18">
        <v>0</v>
      </c>
      <c r="I597" s="20">
        <v>0</v>
      </c>
      <c r="J597" s="20">
        <v>0</v>
      </c>
      <c r="K597" s="20">
        <v>0</v>
      </c>
    </row>
    <row r="598" spans="1:11" ht="45" x14ac:dyDescent="0.25">
      <c r="A598" s="133"/>
      <c r="B598" s="127"/>
      <c r="C598" s="17" t="s">
        <v>21</v>
      </c>
      <c r="D598" s="18">
        <v>0</v>
      </c>
      <c r="E598" s="18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</row>
    <row r="599" spans="1:11" ht="75" x14ac:dyDescent="0.25">
      <c r="A599" s="133"/>
      <c r="B599" s="127"/>
      <c r="C599" s="19" t="s">
        <v>22</v>
      </c>
      <c r="D599" s="18">
        <f t="shared" ref="D599:I599" si="65">D598</f>
        <v>0</v>
      </c>
      <c r="E599" s="18">
        <f t="shared" si="65"/>
        <v>0</v>
      </c>
      <c r="F599" s="18">
        <f t="shared" si="65"/>
        <v>0</v>
      </c>
      <c r="G599" s="18">
        <f t="shared" si="65"/>
        <v>0</v>
      </c>
      <c r="H599" s="18">
        <f t="shared" si="65"/>
        <v>0</v>
      </c>
      <c r="I599" s="18">
        <f t="shared" si="65"/>
        <v>0</v>
      </c>
      <c r="J599" s="18">
        <v>0</v>
      </c>
      <c r="K599" s="18">
        <v>0</v>
      </c>
    </row>
    <row r="600" spans="1:11" ht="45" x14ac:dyDescent="0.25">
      <c r="A600" s="133"/>
      <c r="B600" s="127"/>
      <c r="C600" s="17" t="s">
        <v>23</v>
      </c>
      <c r="D600" s="18">
        <v>0</v>
      </c>
      <c r="E600" s="18">
        <v>0</v>
      </c>
      <c r="F600" s="20">
        <v>0</v>
      </c>
      <c r="G600" s="20">
        <v>0</v>
      </c>
      <c r="H600" s="20">
        <v>0</v>
      </c>
      <c r="I600" s="20">
        <v>0</v>
      </c>
      <c r="J600" s="20">
        <v>0</v>
      </c>
      <c r="K600" s="20">
        <v>0</v>
      </c>
    </row>
    <row r="601" spans="1:11" ht="45" x14ac:dyDescent="0.25">
      <c r="A601" s="134"/>
      <c r="B601" s="128"/>
      <c r="C601" s="17" t="s">
        <v>28</v>
      </c>
      <c r="D601" s="18">
        <v>0</v>
      </c>
      <c r="E601" s="18">
        <v>0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</row>
    <row r="602" spans="1:11" x14ac:dyDescent="0.25">
      <c r="A602" s="135" t="s">
        <v>113</v>
      </c>
      <c r="B602" s="126" t="s">
        <v>50</v>
      </c>
      <c r="C602" s="14" t="s">
        <v>18</v>
      </c>
      <c r="D602" s="15">
        <f>D603+D605+D607+D608</f>
        <v>1000</v>
      </c>
      <c r="E602" s="15">
        <f>E603+E605+E607+E608</f>
        <v>1000</v>
      </c>
      <c r="F602" s="15">
        <f>F603+F605+F607+F608</f>
        <v>1000</v>
      </c>
      <c r="G602" s="15">
        <f>G603+G605+G607+G608</f>
        <v>1000</v>
      </c>
      <c r="H602" s="15">
        <f>H603+H605+H607+H608</f>
        <v>1000</v>
      </c>
      <c r="I602" s="16">
        <f>G602/D602*100</f>
        <v>100</v>
      </c>
      <c r="J602" s="16">
        <f>H602/E602*100</f>
        <v>100</v>
      </c>
      <c r="K602" s="16">
        <f>I602/F602*100</f>
        <v>10</v>
      </c>
    </row>
    <row r="603" spans="1:11" ht="30" x14ac:dyDescent="0.25">
      <c r="A603" s="136"/>
      <c r="B603" s="127"/>
      <c r="C603" s="17" t="s">
        <v>19</v>
      </c>
      <c r="D603" s="18">
        <v>1000</v>
      </c>
      <c r="E603" s="18">
        <v>1000</v>
      </c>
      <c r="F603" s="18">
        <v>1000</v>
      </c>
      <c r="G603" s="18">
        <v>1000</v>
      </c>
      <c r="H603" s="18">
        <v>1000</v>
      </c>
      <c r="I603" s="20">
        <f>G603/D603*100</f>
        <v>100</v>
      </c>
      <c r="J603" s="20">
        <f>H603/E603*100</f>
        <v>100</v>
      </c>
      <c r="K603" s="20">
        <f>G603/F603*100</f>
        <v>100</v>
      </c>
    </row>
    <row r="604" spans="1:11" ht="75" x14ac:dyDescent="0.25">
      <c r="A604" s="136"/>
      <c r="B604" s="127"/>
      <c r="C604" s="19" t="s">
        <v>20</v>
      </c>
      <c r="D604" s="18">
        <v>0</v>
      </c>
      <c r="E604" s="18">
        <v>0</v>
      </c>
      <c r="F604" s="18">
        <v>0</v>
      </c>
      <c r="G604" s="18">
        <v>0</v>
      </c>
      <c r="H604" s="18">
        <v>0</v>
      </c>
      <c r="I604" s="20">
        <v>0</v>
      </c>
      <c r="J604" s="20">
        <v>0</v>
      </c>
      <c r="K604" s="20">
        <v>0</v>
      </c>
    </row>
    <row r="605" spans="1:11" ht="45" x14ac:dyDescent="0.25">
      <c r="A605" s="136"/>
      <c r="B605" s="127"/>
      <c r="C605" s="17" t="s">
        <v>21</v>
      </c>
      <c r="D605" s="18">
        <v>0</v>
      </c>
      <c r="E605" s="18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</row>
    <row r="606" spans="1:11" ht="75" x14ac:dyDescent="0.25">
      <c r="A606" s="136"/>
      <c r="B606" s="127"/>
      <c r="C606" s="19" t="s">
        <v>22</v>
      </c>
      <c r="D606" s="18">
        <f t="shared" ref="D606:I606" si="66">D605</f>
        <v>0</v>
      </c>
      <c r="E606" s="18">
        <f>E605</f>
        <v>0</v>
      </c>
      <c r="F606" s="18">
        <f t="shared" si="66"/>
        <v>0</v>
      </c>
      <c r="G606" s="18">
        <f t="shared" si="66"/>
        <v>0</v>
      </c>
      <c r="H606" s="18">
        <f t="shared" si="66"/>
        <v>0</v>
      </c>
      <c r="I606" s="18">
        <f t="shared" si="66"/>
        <v>0</v>
      </c>
      <c r="J606" s="18">
        <v>0</v>
      </c>
      <c r="K606" s="18">
        <v>0</v>
      </c>
    </row>
    <row r="607" spans="1:11" ht="45" x14ac:dyDescent="0.25">
      <c r="A607" s="136"/>
      <c r="B607" s="127"/>
      <c r="C607" s="17" t="s">
        <v>23</v>
      </c>
      <c r="D607" s="18">
        <v>0</v>
      </c>
      <c r="E607" s="18">
        <v>0</v>
      </c>
      <c r="F607" s="20">
        <v>0</v>
      </c>
      <c r="G607" s="20">
        <v>0</v>
      </c>
      <c r="H607" s="20">
        <v>0</v>
      </c>
      <c r="I607" s="20">
        <v>0</v>
      </c>
      <c r="J607" s="20">
        <v>0</v>
      </c>
      <c r="K607" s="20">
        <v>0</v>
      </c>
    </row>
    <row r="608" spans="1:11" ht="45" x14ac:dyDescent="0.25">
      <c r="A608" s="137"/>
      <c r="B608" s="128"/>
      <c r="C608" s="17" t="s">
        <v>28</v>
      </c>
      <c r="D608" s="18">
        <v>0</v>
      </c>
      <c r="E608" s="18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</row>
    <row r="609" spans="1:11" x14ac:dyDescent="0.25">
      <c r="A609" s="135" t="s">
        <v>114</v>
      </c>
      <c r="B609" s="126" t="s">
        <v>50</v>
      </c>
      <c r="C609" s="14" t="s">
        <v>18</v>
      </c>
      <c r="D609" s="15">
        <f>D610+D612+D614+D615</f>
        <v>150</v>
      </c>
      <c r="E609" s="15">
        <f>E610+E612+E614+E615</f>
        <v>150</v>
      </c>
      <c r="F609" s="15">
        <f>F610+F612+F614+F615</f>
        <v>150</v>
      </c>
      <c r="G609" s="15">
        <f>G610+G612+G614+G615</f>
        <v>150</v>
      </c>
      <c r="H609" s="15">
        <f>H610+H612+H614+H615</f>
        <v>150</v>
      </c>
      <c r="I609" s="16">
        <f>G609/D609*100</f>
        <v>100</v>
      </c>
      <c r="J609" s="16">
        <f>H609/E609*100</f>
        <v>100</v>
      </c>
      <c r="K609" s="20">
        <f>G609/F609*100</f>
        <v>100</v>
      </c>
    </row>
    <row r="610" spans="1:11" ht="30" x14ac:dyDescent="0.25">
      <c r="A610" s="136"/>
      <c r="B610" s="127"/>
      <c r="C610" s="17" t="s">
        <v>19</v>
      </c>
      <c r="D610" s="18">
        <v>150</v>
      </c>
      <c r="E610" s="18">
        <v>150</v>
      </c>
      <c r="F610" s="18">
        <v>150</v>
      </c>
      <c r="G610" s="18">
        <v>150</v>
      </c>
      <c r="H610" s="18">
        <v>150</v>
      </c>
      <c r="I610" s="20">
        <f>G610/D610*100</f>
        <v>100</v>
      </c>
      <c r="J610" s="20">
        <f>H610/E610*100</f>
        <v>100</v>
      </c>
      <c r="K610" s="20">
        <f>G610/F610*100</f>
        <v>100</v>
      </c>
    </row>
    <row r="611" spans="1:11" ht="75" x14ac:dyDescent="0.25">
      <c r="A611" s="136"/>
      <c r="B611" s="127"/>
      <c r="C611" s="19" t="s">
        <v>20</v>
      </c>
      <c r="D611" s="18">
        <v>0</v>
      </c>
      <c r="E611" s="18">
        <v>0</v>
      </c>
      <c r="F611" s="18">
        <v>0</v>
      </c>
      <c r="G611" s="18">
        <v>0</v>
      </c>
      <c r="H611" s="18">
        <v>0</v>
      </c>
      <c r="I611" s="20">
        <v>0</v>
      </c>
      <c r="J611" s="20">
        <v>0</v>
      </c>
      <c r="K611" s="20">
        <v>0</v>
      </c>
    </row>
    <row r="612" spans="1:11" ht="45" x14ac:dyDescent="0.25">
      <c r="A612" s="136"/>
      <c r="B612" s="127"/>
      <c r="C612" s="17" t="s">
        <v>21</v>
      </c>
      <c r="D612" s="18">
        <v>0</v>
      </c>
      <c r="E612" s="18">
        <v>0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</row>
    <row r="613" spans="1:11" ht="75" x14ac:dyDescent="0.25">
      <c r="A613" s="136"/>
      <c r="B613" s="127"/>
      <c r="C613" s="19" t="s">
        <v>22</v>
      </c>
      <c r="D613" s="18">
        <f t="shared" ref="D613" si="67">D612</f>
        <v>0</v>
      </c>
      <c r="E613" s="18">
        <f>E612</f>
        <v>0</v>
      </c>
      <c r="F613" s="18">
        <f t="shared" ref="F613:I613" si="68">F612</f>
        <v>0</v>
      </c>
      <c r="G613" s="18">
        <f t="shared" si="68"/>
        <v>0</v>
      </c>
      <c r="H613" s="18">
        <f t="shared" si="68"/>
        <v>0</v>
      </c>
      <c r="I613" s="18">
        <f t="shared" si="68"/>
        <v>0</v>
      </c>
      <c r="J613" s="18">
        <v>0</v>
      </c>
      <c r="K613" s="18">
        <v>0</v>
      </c>
    </row>
    <row r="614" spans="1:11" ht="45" x14ac:dyDescent="0.25">
      <c r="A614" s="136"/>
      <c r="B614" s="127"/>
      <c r="C614" s="17" t="s">
        <v>23</v>
      </c>
      <c r="D614" s="18">
        <v>0</v>
      </c>
      <c r="E614" s="18">
        <v>0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</row>
    <row r="615" spans="1:11" ht="45" x14ac:dyDescent="0.25">
      <c r="A615" s="137"/>
      <c r="B615" s="128"/>
      <c r="C615" s="17" t="s">
        <v>28</v>
      </c>
      <c r="D615" s="18">
        <v>0</v>
      </c>
      <c r="E615" s="18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</row>
    <row r="616" spans="1:11" x14ac:dyDescent="0.25">
      <c r="A616" s="129" t="s">
        <v>115</v>
      </c>
      <c r="B616" s="126" t="s">
        <v>50</v>
      </c>
      <c r="C616" s="14" t="s">
        <v>18</v>
      </c>
      <c r="D616" s="15">
        <f>D617+D619+D621+D622</f>
        <v>1070</v>
      </c>
      <c r="E616" s="15">
        <f>E617+E619+E621+E622</f>
        <v>1070</v>
      </c>
      <c r="F616" s="15">
        <f>F617+F619+F621+F622</f>
        <v>1070</v>
      </c>
      <c r="G616" s="15">
        <f>G617+G619+G621+G622</f>
        <v>1070</v>
      </c>
      <c r="H616" s="15">
        <f>H617+H619+H621+H622</f>
        <v>1070</v>
      </c>
      <c r="I616" s="16">
        <f>G616/D616*100</f>
        <v>100</v>
      </c>
      <c r="J616" s="16">
        <f>H616/E616*100</f>
        <v>100</v>
      </c>
      <c r="K616" s="20">
        <f>G616/F616*100</f>
        <v>100</v>
      </c>
    </row>
    <row r="617" spans="1:11" ht="30" x14ac:dyDescent="0.25">
      <c r="A617" s="130"/>
      <c r="B617" s="127"/>
      <c r="C617" s="17" t="s">
        <v>19</v>
      </c>
      <c r="D617" s="18">
        <f>D624+D631</f>
        <v>1070</v>
      </c>
      <c r="E617" s="18">
        <f t="shared" ref="E617:H617" si="69">E624+E631</f>
        <v>1070</v>
      </c>
      <c r="F617" s="18">
        <f t="shared" si="69"/>
        <v>1070</v>
      </c>
      <c r="G617" s="18">
        <f t="shared" si="69"/>
        <v>1070</v>
      </c>
      <c r="H617" s="18">
        <f t="shared" si="69"/>
        <v>1070</v>
      </c>
      <c r="I617" s="20">
        <f>G617/D617*100</f>
        <v>100</v>
      </c>
      <c r="J617" s="20">
        <f>H617/E617*100</f>
        <v>100</v>
      </c>
      <c r="K617" s="20">
        <f>G617/F617*100</f>
        <v>100</v>
      </c>
    </row>
    <row r="618" spans="1:11" ht="75" x14ac:dyDescent="0.25">
      <c r="A618" s="130"/>
      <c r="B618" s="127"/>
      <c r="C618" s="19" t="s">
        <v>20</v>
      </c>
      <c r="D618" s="18">
        <v>0</v>
      </c>
      <c r="E618" s="18">
        <v>0</v>
      </c>
      <c r="F618" s="18">
        <v>0</v>
      </c>
      <c r="G618" s="18">
        <v>0</v>
      </c>
      <c r="H618" s="18">
        <v>0</v>
      </c>
      <c r="I618" s="20">
        <v>0</v>
      </c>
      <c r="J618" s="20">
        <v>0</v>
      </c>
      <c r="K618" s="20">
        <v>0</v>
      </c>
    </row>
    <row r="619" spans="1:11" ht="45" x14ac:dyDescent="0.25">
      <c r="A619" s="130"/>
      <c r="B619" s="127"/>
      <c r="C619" s="17" t="s">
        <v>21</v>
      </c>
      <c r="D619" s="18">
        <v>0</v>
      </c>
      <c r="E619" s="18">
        <v>0</v>
      </c>
      <c r="F619" s="20">
        <v>0</v>
      </c>
      <c r="G619" s="20">
        <v>0</v>
      </c>
      <c r="H619" s="20">
        <v>0</v>
      </c>
      <c r="I619" s="20">
        <v>0</v>
      </c>
      <c r="J619" s="20">
        <v>0</v>
      </c>
      <c r="K619" s="20">
        <v>0</v>
      </c>
    </row>
    <row r="620" spans="1:11" ht="75" x14ac:dyDescent="0.25">
      <c r="A620" s="130"/>
      <c r="B620" s="127"/>
      <c r="C620" s="19" t="s">
        <v>22</v>
      </c>
      <c r="D620" s="18">
        <f t="shared" ref="D620:I620" si="70">D619</f>
        <v>0</v>
      </c>
      <c r="E620" s="18">
        <f t="shared" si="70"/>
        <v>0</v>
      </c>
      <c r="F620" s="18">
        <f t="shared" si="70"/>
        <v>0</v>
      </c>
      <c r="G620" s="18">
        <f t="shared" si="70"/>
        <v>0</v>
      </c>
      <c r="H620" s="18">
        <f t="shared" si="70"/>
        <v>0</v>
      </c>
      <c r="I620" s="18">
        <f t="shared" si="70"/>
        <v>0</v>
      </c>
      <c r="J620" s="20">
        <v>0</v>
      </c>
      <c r="K620" s="20">
        <v>0</v>
      </c>
    </row>
    <row r="621" spans="1:11" ht="45" x14ac:dyDescent="0.25">
      <c r="A621" s="130"/>
      <c r="B621" s="127"/>
      <c r="C621" s="17" t="s">
        <v>23</v>
      </c>
      <c r="D621" s="18">
        <v>0</v>
      </c>
      <c r="E621" s="18">
        <v>0</v>
      </c>
      <c r="F621" s="20">
        <v>0</v>
      </c>
      <c r="G621" s="20">
        <v>0</v>
      </c>
      <c r="H621" s="20">
        <v>0</v>
      </c>
      <c r="I621" s="20">
        <v>0</v>
      </c>
      <c r="J621" s="20">
        <v>0</v>
      </c>
      <c r="K621" s="20">
        <v>0</v>
      </c>
    </row>
    <row r="622" spans="1:11" ht="45" x14ac:dyDescent="0.25">
      <c r="A622" s="131"/>
      <c r="B622" s="128"/>
      <c r="C622" s="17" t="s">
        <v>28</v>
      </c>
      <c r="D622" s="18">
        <v>0</v>
      </c>
      <c r="E622" s="18">
        <v>0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</row>
    <row r="623" spans="1:11" x14ac:dyDescent="0.25">
      <c r="A623" s="129" t="s">
        <v>116</v>
      </c>
      <c r="B623" s="126" t="s">
        <v>50</v>
      </c>
      <c r="C623" s="14" t="s">
        <v>18</v>
      </c>
      <c r="D623" s="15">
        <f>D624+D626+D628+D629</f>
        <v>870</v>
      </c>
      <c r="E623" s="15">
        <f>E624+E626+E628+E629</f>
        <v>870</v>
      </c>
      <c r="F623" s="15">
        <f>F624+F626+F628+F629</f>
        <v>870</v>
      </c>
      <c r="G623" s="15">
        <f>G624+G626+G628+G629</f>
        <v>870</v>
      </c>
      <c r="H623" s="15">
        <f>H624+H626+H628+H629</f>
        <v>870</v>
      </c>
      <c r="I623" s="16">
        <f>G623/D623*100</f>
        <v>100</v>
      </c>
      <c r="J623" s="16">
        <f>H623/E623*100</f>
        <v>100</v>
      </c>
      <c r="K623" s="20">
        <f>G623/F623*100</f>
        <v>100</v>
      </c>
    </row>
    <row r="624" spans="1:11" ht="30" x14ac:dyDescent="0.25">
      <c r="A624" s="130"/>
      <c r="B624" s="127"/>
      <c r="C624" s="17" t="s">
        <v>19</v>
      </c>
      <c r="D624" s="18">
        <v>870</v>
      </c>
      <c r="E624" s="18">
        <v>870</v>
      </c>
      <c r="F624" s="18">
        <v>870</v>
      </c>
      <c r="G624" s="18">
        <v>870</v>
      </c>
      <c r="H624" s="18">
        <v>870</v>
      </c>
      <c r="I624" s="20">
        <f>G624/D624*100</f>
        <v>100</v>
      </c>
      <c r="J624" s="20">
        <f>H624/E624*100</f>
        <v>100</v>
      </c>
      <c r="K624" s="20">
        <f>G624/F624*100</f>
        <v>100</v>
      </c>
    </row>
    <row r="625" spans="1:11" ht="75" x14ac:dyDescent="0.25">
      <c r="A625" s="130"/>
      <c r="B625" s="127"/>
      <c r="C625" s="19" t="s">
        <v>20</v>
      </c>
      <c r="D625" s="18">
        <v>0</v>
      </c>
      <c r="E625" s="18">
        <v>0</v>
      </c>
      <c r="F625" s="18">
        <v>0</v>
      </c>
      <c r="G625" s="18">
        <v>0</v>
      </c>
      <c r="H625" s="18">
        <v>0</v>
      </c>
      <c r="I625" s="20">
        <v>0</v>
      </c>
      <c r="J625" s="20">
        <v>0</v>
      </c>
      <c r="K625" s="20">
        <v>0</v>
      </c>
    </row>
    <row r="626" spans="1:11" ht="45" x14ac:dyDescent="0.25">
      <c r="A626" s="130"/>
      <c r="B626" s="127"/>
      <c r="C626" s="17" t="s">
        <v>21</v>
      </c>
      <c r="D626" s="18">
        <v>0</v>
      </c>
      <c r="E626" s="18">
        <v>0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</row>
    <row r="627" spans="1:11" ht="75" x14ac:dyDescent="0.25">
      <c r="A627" s="130"/>
      <c r="B627" s="127"/>
      <c r="C627" s="19" t="s">
        <v>22</v>
      </c>
      <c r="D627" s="18">
        <f t="shared" ref="D627:I627" si="71">D626</f>
        <v>0</v>
      </c>
      <c r="E627" s="18">
        <f t="shared" si="71"/>
        <v>0</v>
      </c>
      <c r="F627" s="18">
        <f t="shared" si="71"/>
        <v>0</v>
      </c>
      <c r="G627" s="18">
        <f t="shared" si="71"/>
        <v>0</v>
      </c>
      <c r="H627" s="18">
        <f t="shared" si="71"/>
        <v>0</v>
      </c>
      <c r="I627" s="18">
        <f t="shared" si="71"/>
        <v>0</v>
      </c>
      <c r="J627" s="20">
        <v>0</v>
      </c>
      <c r="K627" s="20">
        <v>0</v>
      </c>
    </row>
    <row r="628" spans="1:11" ht="45" x14ac:dyDescent="0.25">
      <c r="A628" s="130"/>
      <c r="B628" s="127"/>
      <c r="C628" s="17" t="s">
        <v>23</v>
      </c>
      <c r="D628" s="18">
        <v>0</v>
      </c>
      <c r="E628" s="18">
        <v>0</v>
      </c>
      <c r="F628" s="20">
        <v>0</v>
      </c>
      <c r="G628" s="20">
        <v>0</v>
      </c>
      <c r="H628" s="20">
        <v>0</v>
      </c>
      <c r="I628" s="20">
        <v>0</v>
      </c>
      <c r="J628" s="20">
        <v>0</v>
      </c>
      <c r="K628" s="20">
        <v>0</v>
      </c>
    </row>
    <row r="629" spans="1:11" ht="45" x14ac:dyDescent="0.25">
      <c r="A629" s="131"/>
      <c r="B629" s="128"/>
      <c r="C629" s="17" t="s">
        <v>28</v>
      </c>
      <c r="D629" s="18">
        <v>0</v>
      </c>
      <c r="E629" s="18">
        <v>0</v>
      </c>
      <c r="F629" s="20">
        <v>0</v>
      </c>
      <c r="G629" s="20">
        <v>0</v>
      </c>
      <c r="H629" s="20">
        <v>0</v>
      </c>
      <c r="I629" s="20">
        <v>0</v>
      </c>
      <c r="J629" s="20">
        <v>0</v>
      </c>
      <c r="K629" s="20">
        <v>0</v>
      </c>
    </row>
    <row r="630" spans="1:11" x14ac:dyDescent="0.25">
      <c r="A630" s="130" t="s">
        <v>117</v>
      </c>
      <c r="B630" s="126" t="s">
        <v>50</v>
      </c>
      <c r="C630" s="14" t="s">
        <v>18</v>
      </c>
      <c r="D630" s="15">
        <f>D631+D633+D635+D636</f>
        <v>200</v>
      </c>
      <c r="E630" s="15">
        <f>E631+E633+E635+E636</f>
        <v>200</v>
      </c>
      <c r="F630" s="15">
        <f>F631+F633+F635+F636</f>
        <v>200</v>
      </c>
      <c r="G630" s="15">
        <f>G631+G633+G635+G636</f>
        <v>200</v>
      </c>
      <c r="H630" s="15">
        <f>H631+H633+H635+H636</f>
        <v>200</v>
      </c>
      <c r="I630" s="16">
        <f>G630/D630*100</f>
        <v>100</v>
      </c>
      <c r="J630" s="16">
        <f>H630/E630*100</f>
        <v>100</v>
      </c>
      <c r="K630" s="20">
        <f>G630/F630*100</f>
        <v>100</v>
      </c>
    </row>
    <row r="631" spans="1:11" ht="30" x14ac:dyDescent="0.25">
      <c r="A631" s="130"/>
      <c r="B631" s="127"/>
      <c r="C631" s="17" t="s">
        <v>19</v>
      </c>
      <c r="D631" s="18">
        <v>200</v>
      </c>
      <c r="E631" s="18">
        <v>200</v>
      </c>
      <c r="F631" s="18">
        <v>200</v>
      </c>
      <c r="G631" s="18">
        <v>200</v>
      </c>
      <c r="H631" s="18">
        <v>200</v>
      </c>
      <c r="I631" s="20">
        <f>G631/D631*100</f>
        <v>100</v>
      </c>
      <c r="J631" s="20">
        <f>H631/E631*100</f>
        <v>100</v>
      </c>
      <c r="K631" s="20">
        <f>G631/F631*100</f>
        <v>100</v>
      </c>
    </row>
    <row r="632" spans="1:11" ht="75" x14ac:dyDescent="0.25">
      <c r="A632" s="130"/>
      <c r="B632" s="127"/>
      <c r="C632" s="19" t="s">
        <v>20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20">
        <v>0</v>
      </c>
      <c r="J632" s="20">
        <v>0</v>
      </c>
      <c r="K632" s="20">
        <v>0</v>
      </c>
    </row>
    <row r="633" spans="1:11" ht="45" x14ac:dyDescent="0.25">
      <c r="A633" s="130"/>
      <c r="B633" s="127"/>
      <c r="C633" s="17" t="s">
        <v>21</v>
      </c>
      <c r="D633" s="18">
        <v>0</v>
      </c>
      <c r="E633" s="18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v>0</v>
      </c>
      <c r="K633" s="20">
        <v>0</v>
      </c>
    </row>
    <row r="634" spans="1:11" ht="75" x14ac:dyDescent="0.25">
      <c r="A634" s="130"/>
      <c r="B634" s="127"/>
      <c r="C634" s="19" t="s">
        <v>22</v>
      </c>
      <c r="D634" s="18">
        <f t="shared" ref="D634:I634" si="72">D633</f>
        <v>0</v>
      </c>
      <c r="E634" s="18">
        <f t="shared" si="72"/>
        <v>0</v>
      </c>
      <c r="F634" s="18">
        <f t="shared" si="72"/>
        <v>0</v>
      </c>
      <c r="G634" s="18">
        <f t="shared" si="72"/>
        <v>0</v>
      </c>
      <c r="H634" s="18">
        <f t="shared" si="72"/>
        <v>0</v>
      </c>
      <c r="I634" s="18">
        <f t="shared" si="72"/>
        <v>0</v>
      </c>
      <c r="J634" s="20">
        <v>0</v>
      </c>
      <c r="K634" s="20">
        <v>0</v>
      </c>
    </row>
    <row r="635" spans="1:11" ht="45" x14ac:dyDescent="0.25">
      <c r="A635" s="130"/>
      <c r="B635" s="127"/>
      <c r="C635" s="17" t="s">
        <v>23</v>
      </c>
      <c r="D635" s="18">
        <v>0</v>
      </c>
      <c r="E635" s="18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0</v>
      </c>
      <c r="K635" s="20">
        <v>0</v>
      </c>
    </row>
    <row r="636" spans="1:11" ht="45" x14ac:dyDescent="0.25">
      <c r="A636" s="131"/>
      <c r="B636" s="128"/>
      <c r="C636" s="17" t="s">
        <v>28</v>
      </c>
      <c r="D636" s="18">
        <v>0</v>
      </c>
      <c r="E636" s="18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0</v>
      </c>
    </row>
    <row r="637" spans="1:11" x14ac:dyDescent="0.25">
      <c r="A637" s="116" t="s">
        <v>118</v>
      </c>
      <c r="B637" s="119" t="s">
        <v>119</v>
      </c>
      <c r="C637" s="32" t="s">
        <v>18</v>
      </c>
      <c r="D637" s="18">
        <f t="shared" ref="D637:I637" si="73">D638+D640+D642+D643</f>
        <v>910815.39999999991</v>
      </c>
      <c r="E637" s="18">
        <f t="shared" si="73"/>
        <v>910815.39999999991</v>
      </c>
      <c r="F637" s="18">
        <f t="shared" si="73"/>
        <v>898815.39999999991</v>
      </c>
      <c r="G637" s="18">
        <f t="shared" si="73"/>
        <v>553559</v>
      </c>
      <c r="H637" s="18">
        <f t="shared" si="73"/>
        <v>553559</v>
      </c>
      <c r="I637" s="18" t="e">
        <f t="shared" si="73"/>
        <v>#DIV/0!</v>
      </c>
      <c r="J637" s="16">
        <f>G637/E637*100</f>
        <v>60.776201192909127</v>
      </c>
      <c r="K637" s="16">
        <f>G637/F637*100</f>
        <v>61.587618547701794</v>
      </c>
    </row>
    <row r="638" spans="1:11" ht="30" x14ac:dyDescent="0.25">
      <c r="A638" s="117"/>
      <c r="B638" s="120"/>
      <c r="C638" s="32" t="s">
        <v>19</v>
      </c>
      <c r="D638" s="18">
        <f t="shared" ref="D638:H641" si="74">D645+D652+D660+D667</f>
        <v>533590.1</v>
      </c>
      <c r="E638" s="18">
        <f t="shared" si="74"/>
        <v>533590.1</v>
      </c>
      <c r="F638" s="18">
        <f t="shared" si="74"/>
        <v>521590.1</v>
      </c>
      <c r="G638" s="18">
        <f t="shared" si="74"/>
        <v>212209.7</v>
      </c>
      <c r="H638" s="18">
        <f t="shared" si="74"/>
        <v>212209.7</v>
      </c>
      <c r="I638" s="18">
        <f>G638/D638*100</f>
        <v>39.770171897866923</v>
      </c>
      <c r="J638" s="20">
        <f>G638/E638*100</f>
        <v>39.770171897866923</v>
      </c>
      <c r="K638" s="20">
        <f>G638/F638*100</f>
        <v>40.685147206590003</v>
      </c>
    </row>
    <row r="639" spans="1:11" ht="75" x14ac:dyDescent="0.25">
      <c r="A639" s="117"/>
      <c r="B639" s="120"/>
      <c r="C639" s="19" t="s">
        <v>20</v>
      </c>
      <c r="D639" s="18">
        <f t="shared" si="74"/>
        <v>145425</v>
      </c>
      <c r="E639" s="18">
        <f t="shared" si="74"/>
        <v>140425</v>
      </c>
      <c r="F639" s="18">
        <f t="shared" si="74"/>
        <v>133425</v>
      </c>
      <c r="G639" s="18">
        <f t="shared" si="74"/>
        <v>111169.59999999999</v>
      </c>
      <c r="H639" s="18">
        <f t="shared" si="74"/>
        <v>111169.59999999999</v>
      </c>
      <c r="I639" s="18">
        <f>G639/D639*100</f>
        <v>76.44462781502493</v>
      </c>
      <c r="J639" s="20">
        <f>G639/E639*100</f>
        <v>79.16653017625066</v>
      </c>
      <c r="K639" s="20">
        <f>G639/F639*100</f>
        <v>83.319917556679783</v>
      </c>
    </row>
    <row r="640" spans="1:11" ht="45" x14ac:dyDescent="0.25">
      <c r="A640" s="117"/>
      <c r="B640" s="120"/>
      <c r="C640" s="32" t="s">
        <v>21</v>
      </c>
      <c r="D640" s="18">
        <f t="shared" si="74"/>
        <v>376569.3</v>
      </c>
      <c r="E640" s="18">
        <f t="shared" si="74"/>
        <v>376569.3</v>
      </c>
      <c r="F640" s="18">
        <f t="shared" si="74"/>
        <v>376569.3</v>
      </c>
      <c r="G640" s="18">
        <f t="shared" si="74"/>
        <v>340693.3</v>
      </c>
      <c r="H640" s="18">
        <f t="shared" si="74"/>
        <v>340693.3</v>
      </c>
      <c r="I640" s="18">
        <f>G640/D640*100</f>
        <v>90.472935526077137</v>
      </c>
      <c r="J640" s="20">
        <f>G640/E640*100</f>
        <v>90.472935526077137</v>
      </c>
      <c r="K640" s="20">
        <f>G640/F640*100</f>
        <v>90.472935526077137</v>
      </c>
    </row>
    <row r="641" spans="1:11" ht="75" x14ac:dyDescent="0.25">
      <c r="A641" s="117"/>
      <c r="B641" s="120"/>
      <c r="C641" s="19" t="s">
        <v>22</v>
      </c>
      <c r="D641" s="18">
        <f t="shared" si="74"/>
        <v>376569.3</v>
      </c>
      <c r="E641" s="18">
        <f t="shared" si="74"/>
        <v>376569.3</v>
      </c>
      <c r="F641" s="18">
        <f t="shared" si="74"/>
        <v>376569.3</v>
      </c>
      <c r="G641" s="18">
        <f t="shared" si="74"/>
        <v>340693.3</v>
      </c>
      <c r="H641" s="18">
        <f t="shared" si="74"/>
        <v>340693.3</v>
      </c>
      <c r="I641" s="18">
        <f>G641/D641*100</f>
        <v>90.472935526077137</v>
      </c>
      <c r="J641" s="20">
        <f>G641/E641*100</f>
        <v>90.472935526077137</v>
      </c>
      <c r="K641" s="20">
        <f>G641/F641*100</f>
        <v>90.472935526077137</v>
      </c>
    </row>
    <row r="642" spans="1:11" ht="45" x14ac:dyDescent="0.25">
      <c r="A642" s="117"/>
      <c r="B642" s="120"/>
      <c r="C642" s="32" t="s">
        <v>23</v>
      </c>
      <c r="D642" s="18">
        <f t="shared" ref="D642:H643" si="75">D649+D657+D664+D671</f>
        <v>0</v>
      </c>
      <c r="E642" s="18">
        <f t="shared" si="75"/>
        <v>0</v>
      </c>
      <c r="F642" s="18">
        <f t="shared" si="75"/>
        <v>0</v>
      </c>
      <c r="G642" s="18">
        <f t="shared" si="75"/>
        <v>0</v>
      </c>
      <c r="H642" s="18">
        <f t="shared" si="75"/>
        <v>0</v>
      </c>
      <c r="I642" s="18" t="e">
        <f>G642/D642*100</f>
        <v>#DIV/0!</v>
      </c>
      <c r="J642" s="20">
        <v>0</v>
      </c>
      <c r="K642" s="20">
        <v>0</v>
      </c>
    </row>
    <row r="643" spans="1:11" ht="45" x14ac:dyDescent="0.25">
      <c r="A643" s="117"/>
      <c r="B643" s="121"/>
      <c r="C643" s="32" t="s">
        <v>28</v>
      </c>
      <c r="D643" s="18">
        <f t="shared" si="75"/>
        <v>656</v>
      </c>
      <c r="E643" s="18">
        <f t="shared" si="75"/>
        <v>656</v>
      </c>
      <c r="F643" s="18">
        <f t="shared" si="75"/>
        <v>656</v>
      </c>
      <c r="G643" s="18">
        <f t="shared" si="75"/>
        <v>656</v>
      </c>
      <c r="H643" s="18">
        <f t="shared" si="75"/>
        <v>656</v>
      </c>
      <c r="I643" s="18">
        <v>0</v>
      </c>
      <c r="J643" s="18">
        <v>0</v>
      </c>
      <c r="K643" s="18">
        <v>0</v>
      </c>
    </row>
    <row r="644" spans="1:11" x14ac:dyDescent="0.25">
      <c r="A644" s="117"/>
      <c r="B644" s="126" t="s">
        <v>50</v>
      </c>
      <c r="C644" s="17" t="s">
        <v>18</v>
      </c>
      <c r="D644" s="18">
        <f>D645+D647+D649+D650</f>
        <v>486388.3</v>
      </c>
      <c r="E644" s="18">
        <f>E645+E647+E649+E650</f>
        <v>486388.3</v>
      </c>
      <c r="F644" s="18">
        <f>F645+F647+F649+F650</f>
        <v>486388.3</v>
      </c>
      <c r="G644" s="18">
        <f>G645+G647+G649+G650</f>
        <v>199263.3</v>
      </c>
      <c r="H644" s="18">
        <f>H645+H647+H649+H650</f>
        <v>199263.3</v>
      </c>
      <c r="I644" s="16">
        <f>G644/D644*100</f>
        <v>40.9679468029967</v>
      </c>
      <c r="J644" s="16">
        <f>G644/E644*100</f>
        <v>40.9679468029967</v>
      </c>
      <c r="K644" s="16">
        <f>G644/F644*100</f>
        <v>40.9679468029967</v>
      </c>
    </row>
    <row r="645" spans="1:11" ht="30" x14ac:dyDescent="0.25">
      <c r="A645" s="117"/>
      <c r="B645" s="127"/>
      <c r="C645" s="17" t="s">
        <v>19</v>
      </c>
      <c r="D645" s="18">
        <f>D716+D723+D765+D688+D744</f>
        <v>390902.5</v>
      </c>
      <c r="E645" s="18">
        <f>E716+E723+E765+E688+E744</f>
        <v>390902.5</v>
      </c>
      <c r="F645" s="18">
        <f>F716+F723+F765+F688+F744</f>
        <v>390902.5</v>
      </c>
      <c r="G645" s="18">
        <f>G716+G723+G765+G688+G744</f>
        <v>103777.5</v>
      </c>
      <c r="H645" s="18">
        <f>H716+H723+H765+H688+H744</f>
        <v>103777.5</v>
      </c>
      <c r="I645" s="20">
        <f>G645/D645*100</f>
        <v>26.548180172805242</v>
      </c>
      <c r="J645" s="20">
        <f>G645/E645*100</f>
        <v>26.548180172805242</v>
      </c>
      <c r="K645" s="20">
        <f>G645/F645*100</f>
        <v>26.548180172805242</v>
      </c>
    </row>
    <row r="646" spans="1:11" ht="75" x14ac:dyDescent="0.25">
      <c r="A646" s="117"/>
      <c r="B646" s="127"/>
      <c r="C646" s="19" t="s">
        <v>20</v>
      </c>
      <c r="D646" s="18">
        <f>D724+D766</f>
        <v>2737.4</v>
      </c>
      <c r="E646" s="18">
        <f t="shared" ref="E646:H646" si="76">E724+E766</f>
        <v>2737.4</v>
      </c>
      <c r="F646" s="18">
        <f t="shared" si="76"/>
        <v>2737.4</v>
      </c>
      <c r="G646" s="18">
        <f t="shared" si="76"/>
        <v>2737.4</v>
      </c>
      <c r="H646" s="18">
        <f t="shared" si="76"/>
        <v>2737.4</v>
      </c>
      <c r="I646" s="20">
        <v>0</v>
      </c>
      <c r="J646" s="20">
        <v>0</v>
      </c>
      <c r="K646" s="20">
        <v>0</v>
      </c>
    </row>
    <row r="647" spans="1:11" ht="45" x14ac:dyDescent="0.25">
      <c r="A647" s="117"/>
      <c r="B647" s="127"/>
      <c r="C647" s="17" t="s">
        <v>21</v>
      </c>
      <c r="D647" s="18">
        <f>D718+D767+D725</f>
        <v>94829.8</v>
      </c>
      <c r="E647" s="18">
        <f>E718+E767+E725</f>
        <v>94829.8</v>
      </c>
      <c r="F647" s="18">
        <f>F718+F767+F725</f>
        <v>94829.8</v>
      </c>
      <c r="G647" s="18">
        <f>G718+G767+G725</f>
        <v>94829.8</v>
      </c>
      <c r="H647" s="18">
        <f>H718+H767+H725</f>
        <v>94829.8</v>
      </c>
      <c r="I647" s="20">
        <f>G647/D647*100</f>
        <v>100</v>
      </c>
      <c r="J647" s="20">
        <f t="shared" ref="J647:J648" si="77">G647/E647*100</f>
        <v>100</v>
      </c>
      <c r="K647" s="20">
        <f t="shared" ref="K647:K648" si="78">G647/F647*100</f>
        <v>100</v>
      </c>
    </row>
    <row r="648" spans="1:11" ht="75" x14ac:dyDescent="0.25">
      <c r="A648" s="117"/>
      <c r="B648" s="127"/>
      <c r="C648" s="19" t="s">
        <v>22</v>
      </c>
      <c r="D648" s="18">
        <f>D726+D768</f>
        <v>94829.8</v>
      </c>
      <c r="E648" s="18">
        <f t="shared" ref="E648:H648" si="79">E726+E768</f>
        <v>94829.8</v>
      </c>
      <c r="F648" s="18">
        <f t="shared" si="79"/>
        <v>94829.8</v>
      </c>
      <c r="G648" s="18">
        <f t="shared" si="79"/>
        <v>94829.8</v>
      </c>
      <c r="H648" s="18">
        <f t="shared" si="79"/>
        <v>94829.8</v>
      </c>
      <c r="I648" s="20">
        <f>G648/D648*100</f>
        <v>100</v>
      </c>
      <c r="J648" s="20">
        <f t="shared" si="77"/>
        <v>100</v>
      </c>
      <c r="K648" s="20">
        <f t="shared" si="78"/>
        <v>100</v>
      </c>
    </row>
    <row r="649" spans="1:11" ht="45" x14ac:dyDescent="0.25">
      <c r="A649" s="117"/>
      <c r="B649" s="127"/>
      <c r="C649" s="17" t="s">
        <v>23</v>
      </c>
      <c r="D649" s="18">
        <f>D720+D769</f>
        <v>0</v>
      </c>
      <c r="E649" s="18">
        <v>0</v>
      </c>
      <c r="F649" s="20">
        <v>0</v>
      </c>
      <c r="G649" s="20">
        <v>0</v>
      </c>
      <c r="H649" s="20">
        <v>0</v>
      </c>
      <c r="I649" s="20">
        <v>0</v>
      </c>
      <c r="J649" s="20">
        <v>0</v>
      </c>
      <c r="K649" s="20">
        <v>0</v>
      </c>
    </row>
    <row r="650" spans="1:11" ht="157.5" x14ac:dyDescent="0.25">
      <c r="A650" s="117"/>
      <c r="B650" s="128"/>
      <c r="C650" s="21" t="s">
        <v>24</v>
      </c>
      <c r="D650" s="18">
        <f>D721+D770</f>
        <v>656</v>
      </c>
      <c r="E650" s="18">
        <f t="shared" ref="E650:H650" si="80">E721+E770</f>
        <v>656</v>
      </c>
      <c r="F650" s="18">
        <f t="shared" si="80"/>
        <v>656</v>
      </c>
      <c r="G650" s="18">
        <f t="shared" si="80"/>
        <v>656</v>
      </c>
      <c r="H650" s="18">
        <f t="shared" si="80"/>
        <v>656</v>
      </c>
      <c r="I650" s="20">
        <v>0</v>
      </c>
      <c r="J650" s="20">
        <v>0</v>
      </c>
      <c r="K650" s="20">
        <v>0</v>
      </c>
    </row>
    <row r="651" spans="1:11" x14ac:dyDescent="0.25">
      <c r="A651" s="117"/>
      <c r="B651" s="126" t="s">
        <v>31</v>
      </c>
      <c r="C651" s="17" t="s">
        <v>18</v>
      </c>
      <c r="D651" s="18">
        <f>D652+D654+D657+D658</f>
        <v>424427.1</v>
      </c>
      <c r="E651" s="18">
        <f>E652+E654+E657+E658</f>
        <v>424427.1</v>
      </c>
      <c r="F651" s="18">
        <f>F652+F654+F657+F658</f>
        <v>412427.1</v>
      </c>
      <c r="G651" s="18">
        <f>G652+G654+G657+G658</f>
        <v>354295.7</v>
      </c>
      <c r="H651" s="18">
        <f>H652+H654+H657+H658</f>
        <v>354295.7</v>
      </c>
      <c r="I651" s="16">
        <f>G651/D651*100</f>
        <v>83.476220062291034</v>
      </c>
      <c r="J651" s="16">
        <f>G651/E651*100</f>
        <v>83.476220062291034</v>
      </c>
      <c r="K651" s="16">
        <f>G651/F651*100</f>
        <v>85.905048431589492</v>
      </c>
    </row>
    <row r="652" spans="1:11" ht="30" x14ac:dyDescent="0.25">
      <c r="A652" s="117"/>
      <c r="B652" s="127"/>
      <c r="C652" s="17" t="s">
        <v>19</v>
      </c>
      <c r="D652" s="18">
        <f>D772+D730+D695+D751</f>
        <v>142687.6</v>
      </c>
      <c r="E652" s="18">
        <f>E772+E730+E695+E751</f>
        <v>142687.6</v>
      </c>
      <c r="F652" s="18">
        <f>F772+F730+F695+F751</f>
        <v>130687.6</v>
      </c>
      <c r="G652" s="18">
        <f>G772+G730+G695+G751</f>
        <v>108432.2</v>
      </c>
      <c r="H652" s="18">
        <f>H772+H730+H695+H751</f>
        <v>108432.2</v>
      </c>
      <c r="I652" s="20">
        <f>G652/D652*100</f>
        <v>75.992728169791903</v>
      </c>
      <c r="J652" s="20">
        <f>G652/E652*100</f>
        <v>75.992728169791903</v>
      </c>
      <c r="K652" s="20">
        <f>G652/F652*100</f>
        <v>82.970534312360158</v>
      </c>
    </row>
    <row r="653" spans="1:11" ht="75" x14ac:dyDescent="0.25">
      <c r="A653" s="117"/>
      <c r="B653" s="127"/>
      <c r="C653" s="19" t="s">
        <v>20</v>
      </c>
      <c r="D653" s="18">
        <f>D652</f>
        <v>142687.6</v>
      </c>
      <c r="E653" s="18">
        <f>E652-5000</f>
        <v>137687.6</v>
      </c>
      <c r="F653" s="18">
        <f t="shared" ref="F653:H653" si="81">F652</f>
        <v>130687.6</v>
      </c>
      <c r="G653" s="18">
        <f t="shared" si="81"/>
        <v>108432.2</v>
      </c>
      <c r="H653" s="18">
        <f t="shared" si="81"/>
        <v>108432.2</v>
      </c>
      <c r="I653" s="20">
        <v>0</v>
      </c>
      <c r="J653" s="20">
        <v>0</v>
      </c>
      <c r="K653" s="20">
        <v>0</v>
      </c>
    </row>
    <row r="654" spans="1:11" ht="60" x14ac:dyDescent="0.25">
      <c r="A654" s="117"/>
      <c r="B654" s="127"/>
      <c r="C654" s="17" t="s">
        <v>120</v>
      </c>
      <c r="D654" s="18">
        <f>D774+D732+D753</f>
        <v>281739.5</v>
      </c>
      <c r="E654" s="18">
        <f>E774+E732+E753</f>
        <v>281739.5</v>
      </c>
      <c r="F654" s="18">
        <f>F774+F732+F753</f>
        <v>281739.5</v>
      </c>
      <c r="G654" s="18">
        <f>G774+G732+G753</f>
        <v>245863.5</v>
      </c>
      <c r="H654" s="18">
        <f>H774+H732+H753</f>
        <v>245863.5</v>
      </c>
      <c r="I654" s="20">
        <f>G654/D654*100</f>
        <v>87.266251271121021</v>
      </c>
      <c r="J654" s="20">
        <f>G654/E654*100</f>
        <v>87.266251271121021</v>
      </c>
      <c r="K654" s="20">
        <f>G654/F654*100</f>
        <v>87.266251271121021</v>
      </c>
    </row>
    <row r="655" spans="1:11" ht="75" x14ac:dyDescent="0.25">
      <c r="A655" s="117"/>
      <c r="B655" s="127"/>
      <c r="C655" s="19" t="s">
        <v>22</v>
      </c>
      <c r="D655" s="18">
        <f>D654</f>
        <v>281739.5</v>
      </c>
      <c r="E655" s="18">
        <f>E654</f>
        <v>281739.5</v>
      </c>
      <c r="F655" s="18">
        <f>F654</f>
        <v>281739.5</v>
      </c>
      <c r="G655" s="18">
        <f>G654</f>
        <v>245863.5</v>
      </c>
      <c r="H655" s="18">
        <f>H654</f>
        <v>245863.5</v>
      </c>
      <c r="I655" s="20">
        <f>G655/D655*100</f>
        <v>87.266251271121021</v>
      </c>
      <c r="J655" s="20">
        <f>G655/E655*100</f>
        <v>87.266251271121021</v>
      </c>
      <c r="K655" s="20">
        <f>G655/F655*100</f>
        <v>87.266251271121021</v>
      </c>
    </row>
    <row r="656" spans="1:11" s="2" customFormat="1" ht="60" x14ac:dyDescent="0.25">
      <c r="A656" s="117"/>
      <c r="B656" s="127"/>
      <c r="C656" s="33" t="s">
        <v>121</v>
      </c>
      <c r="D656" s="34">
        <v>38100</v>
      </c>
      <c r="E656" s="35">
        <v>0</v>
      </c>
      <c r="F656" s="35">
        <v>0</v>
      </c>
      <c r="G656" s="20"/>
      <c r="H656" s="20"/>
      <c r="I656" s="20"/>
      <c r="J656" s="20"/>
      <c r="K656" s="20"/>
    </row>
    <row r="657" spans="1:11" ht="45" x14ac:dyDescent="0.25">
      <c r="A657" s="117"/>
      <c r="B657" s="127"/>
      <c r="C657" s="17" t="s">
        <v>23</v>
      </c>
      <c r="D657" s="18">
        <f t="shared" ref="D657:D658" si="82">D776</f>
        <v>0</v>
      </c>
      <c r="E657" s="18">
        <v>0</v>
      </c>
      <c r="F657" s="20">
        <v>0</v>
      </c>
      <c r="G657" s="20">
        <v>0</v>
      </c>
      <c r="H657" s="20">
        <v>0</v>
      </c>
      <c r="I657" s="20">
        <v>0</v>
      </c>
      <c r="J657" s="20">
        <v>0</v>
      </c>
      <c r="K657" s="20">
        <v>0</v>
      </c>
    </row>
    <row r="658" spans="1:11" ht="45" x14ac:dyDescent="0.25">
      <c r="A658" s="117"/>
      <c r="B658" s="128"/>
      <c r="C658" s="17" t="s">
        <v>28</v>
      </c>
      <c r="D658" s="18">
        <f t="shared" si="82"/>
        <v>0</v>
      </c>
      <c r="E658" s="18">
        <v>0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  <c r="K658" s="20">
        <v>0</v>
      </c>
    </row>
    <row r="659" spans="1:11" x14ac:dyDescent="0.25">
      <c r="A659" s="117"/>
      <c r="B659" s="119" t="s">
        <v>122</v>
      </c>
      <c r="C659" s="17" t="s">
        <v>18</v>
      </c>
      <c r="D659" s="18">
        <f>D660+D662+D664+D665</f>
        <v>0</v>
      </c>
      <c r="E659" s="18">
        <f>E660+E662+E664+E665</f>
        <v>0</v>
      </c>
      <c r="F659" s="18">
        <f>F660+F662+F664+F665</f>
        <v>0</v>
      </c>
      <c r="G659" s="18">
        <f>G660+G662+G664+G665</f>
        <v>0</v>
      </c>
      <c r="H659" s="18">
        <f>H660+H662+H664+H665</f>
        <v>0</v>
      </c>
      <c r="I659" s="16">
        <v>0</v>
      </c>
      <c r="J659" s="16">
        <v>0</v>
      </c>
      <c r="K659" s="16">
        <v>0</v>
      </c>
    </row>
    <row r="660" spans="1:11" ht="30" x14ac:dyDescent="0.25">
      <c r="A660" s="117"/>
      <c r="B660" s="120"/>
      <c r="C660" s="17" t="s">
        <v>19</v>
      </c>
      <c r="D660" s="18">
        <v>0</v>
      </c>
      <c r="E660" s="18">
        <v>0</v>
      </c>
      <c r="F660" s="20">
        <v>0</v>
      </c>
      <c r="G660" s="20">
        <v>0</v>
      </c>
      <c r="H660" s="20">
        <v>0</v>
      </c>
      <c r="I660" s="20">
        <v>0</v>
      </c>
      <c r="J660" s="20">
        <v>0</v>
      </c>
      <c r="K660" s="20">
        <v>0</v>
      </c>
    </row>
    <row r="661" spans="1:11" ht="75" x14ac:dyDescent="0.25">
      <c r="A661" s="117"/>
      <c r="B661" s="120"/>
      <c r="C661" s="19" t="s">
        <v>20</v>
      </c>
      <c r="D661" s="18">
        <v>0</v>
      </c>
      <c r="E661" s="18">
        <v>0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16">
        <v>0</v>
      </c>
    </row>
    <row r="662" spans="1:11" ht="45" x14ac:dyDescent="0.25">
      <c r="A662" s="117"/>
      <c r="B662" s="120"/>
      <c r="C662" s="17" t="s">
        <v>21</v>
      </c>
      <c r="D662" s="18">
        <v>0</v>
      </c>
      <c r="E662" s="18">
        <v>0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</row>
    <row r="663" spans="1:11" ht="75" x14ac:dyDescent="0.25">
      <c r="A663" s="117"/>
      <c r="B663" s="120"/>
      <c r="C663" s="19" t="s">
        <v>22</v>
      </c>
      <c r="D663" s="18">
        <v>0</v>
      </c>
      <c r="E663" s="18">
        <v>0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</row>
    <row r="664" spans="1:11" ht="45" x14ac:dyDescent="0.25">
      <c r="A664" s="117"/>
      <c r="B664" s="120"/>
      <c r="C664" s="17" t="s">
        <v>23</v>
      </c>
      <c r="D664" s="18">
        <f>D783</f>
        <v>0</v>
      </c>
      <c r="E664" s="18">
        <f t="shared" ref="E664:H664" si="83">E783</f>
        <v>0</v>
      </c>
      <c r="F664" s="18">
        <f t="shared" si="83"/>
        <v>0</v>
      </c>
      <c r="G664" s="18">
        <f t="shared" si="83"/>
        <v>0</v>
      </c>
      <c r="H664" s="18">
        <f t="shared" si="83"/>
        <v>0</v>
      </c>
      <c r="I664" s="18">
        <v>0</v>
      </c>
      <c r="J664" s="18">
        <v>0</v>
      </c>
      <c r="K664" s="18">
        <v>0</v>
      </c>
    </row>
    <row r="665" spans="1:11" ht="45" x14ac:dyDescent="0.25">
      <c r="A665" s="117"/>
      <c r="B665" s="121"/>
      <c r="C665" s="17" t="s">
        <v>28</v>
      </c>
      <c r="D665" s="18">
        <v>0</v>
      </c>
      <c r="E665" s="18">
        <v>0</v>
      </c>
      <c r="F665" s="18">
        <v>0</v>
      </c>
      <c r="G665" s="18">
        <v>0</v>
      </c>
      <c r="H665" s="18">
        <v>0</v>
      </c>
      <c r="I665" s="18">
        <v>0</v>
      </c>
      <c r="J665" s="18">
        <v>0</v>
      </c>
      <c r="K665" s="20">
        <v>0</v>
      </c>
    </row>
    <row r="666" spans="1:11" x14ac:dyDescent="0.25">
      <c r="A666" s="117"/>
      <c r="B666" s="119" t="s">
        <v>33</v>
      </c>
      <c r="C666" s="17" t="s">
        <v>18</v>
      </c>
      <c r="D666" s="18">
        <f>D667+D669+D671+D672</f>
        <v>0</v>
      </c>
      <c r="E666" s="18">
        <f>E667+E669+E671+E672</f>
        <v>0</v>
      </c>
      <c r="F666" s="18">
        <f>F667+F669+F671+F672</f>
        <v>0</v>
      </c>
      <c r="G666" s="18">
        <f>G667+G669+G671+G672</f>
        <v>0</v>
      </c>
      <c r="H666" s="18">
        <f>H667+H669+H671+H672</f>
        <v>0</v>
      </c>
      <c r="I666" s="16">
        <v>0</v>
      </c>
      <c r="J666" s="16">
        <v>0</v>
      </c>
      <c r="K666" s="16">
        <v>0</v>
      </c>
    </row>
    <row r="667" spans="1:11" ht="30" x14ac:dyDescent="0.25">
      <c r="A667" s="117"/>
      <c r="B667" s="120"/>
      <c r="C667" s="17" t="s">
        <v>19</v>
      </c>
      <c r="D667" s="18">
        <v>0</v>
      </c>
      <c r="E667" s="18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v>0</v>
      </c>
      <c r="K667" s="20">
        <v>0</v>
      </c>
    </row>
    <row r="668" spans="1:11" ht="75" x14ac:dyDescent="0.25">
      <c r="A668" s="117"/>
      <c r="B668" s="120"/>
      <c r="C668" s="19" t="s">
        <v>20</v>
      </c>
      <c r="D668" s="18">
        <v>0</v>
      </c>
      <c r="E668" s="18">
        <v>0</v>
      </c>
      <c r="F668" s="20">
        <v>0</v>
      </c>
      <c r="G668" s="20">
        <v>0</v>
      </c>
      <c r="H668" s="20">
        <v>0</v>
      </c>
      <c r="I668" s="20">
        <v>0</v>
      </c>
      <c r="J668" s="20">
        <v>0</v>
      </c>
      <c r="K668" s="16">
        <v>0</v>
      </c>
    </row>
    <row r="669" spans="1:11" ht="45" x14ac:dyDescent="0.25">
      <c r="A669" s="117"/>
      <c r="B669" s="120"/>
      <c r="C669" s="17" t="s">
        <v>21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</row>
    <row r="670" spans="1:11" ht="75" x14ac:dyDescent="0.25">
      <c r="A670" s="117"/>
      <c r="B670" s="120"/>
      <c r="C670" s="19" t="s">
        <v>22</v>
      </c>
      <c r="D670" s="18">
        <v>0</v>
      </c>
      <c r="E670" s="18">
        <v>0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</row>
    <row r="671" spans="1:11" ht="45" x14ac:dyDescent="0.25">
      <c r="A671" s="117"/>
      <c r="B671" s="120"/>
      <c r="C671" s="17" t="s">
        <v>23</v>
      </c>
      <c r="D671" s="18">
        <v>0</v>
      </c>
      <c r="E671" s="18">
        <v>0</v>
      </c>
      <c r="F671" s="18">
        <v>0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</row>
    <row r="672" spans="1:11" ht="45" x14ac:dyDescent="0.25">
      <c r="A672" s="118"/>
      <c r="B672" s="121"/>
      <c r="C672" s="17" t="s">
        <v>28</v>
      </c>
      <c r="D672" s="18">
        <f>D728</f>
        <v>0</v>
      </c>
      <c r="E672" s="18">
        <f t="shared" ref="E672:H672" si="84">E728</f>
        <v>0</v>
      </c>
      <c r="F672" s="18">
        <f t="shared" si="84"/>
        <v>0</v>
      </c>
      <c r="G672" s="18">
        <f t="shared" si="84"/>
        <v>0</v>
      </c>
      <c r="H672" s="18">
        <f t="shared" si="84"/>
        <v>0</v>
      </c>
      <c r="I672" s="18">
        <v>0</v>
      </c>
      <c r="J672" s="18">
        <v>0</v>
      </c>
      <c r="K672" s="20">
        <v>0</v>
      </c>
    </row>
    <row r="673" spans="1:11" x14ac:dyDescent="0.25">
      <c r="A673" s="116" t="s">
        <v>123</v>
      </c>
      <c r="B673" s="119" t="s">
        <v>124</v>
      </c>
      <c r="C673" s="17" t="s">
        <v>18</v>
      </c>
      <c r="D673" s="18">
        <f>D674+D676+D678+D679</f>
        <v>375125</v>
      </c>
      <c r="E673" s="18">
        <f>E674+E676+E678+E679</f>
        <v>375125</v>
      </c>
      <c r="F673" s="18">
        <f>F674+F676+F678+F679</f>
        <v>375125</v>
      </c>
      <c r="G673" s="18">
        <f>G674+G676+G678+G679</f>
        <v>88000</v>
      </c>
      <c r="H673" s="18">
        <f>H674+H676+H678+H679</f>
        <v>88000</v>
      </c>
      <c r="I673" s="16">
        <f>G673/D673*100</f>
        <v>23.458847050983007</v>
      </c>
      <c r="J673" s="16">
        <f>G673/E673*100</f>
        <v>23.458847050983007</v>
      </c>
      <c r="K673" s="16">
        <f>G673/F673*100</f>
        <v>23.458847050983007</v>
      </c>
    </row>
    <row r="674" spans="1:11" ht="30" x14ac:dyDescent="0.25">
      <c r="A674" s="117"/>
      <c r="B674" s="120"/>
      <c r="C674" s="17" t="s">
        <v>19</v>
      </c>
      <c r="D674" s="18">
        <f>D681+D688</f>
        <v>375125</v>
      </c>
      <c r="E674" s="18">
        <f t="shared" ref="E674:H674" si="85">E681+E688</f>
        <v>375125</v>
      </c>
      <c r="F674" s="18">
        <f t="shared" si="85"/>
        <v>375125</v>
      </c>
      <c r="G674" s="18">
        <f t="shared" si="85"/>
        <v>88000</v>
      </c>
      <c r="H674" s="18">
        <f t="shared" si="85"/>
        <v>88000</v>
      </c>
      <c r="I674" s="20">
        <f>G674/D674*100</f>
        <v>23.458847050983007</v>
      </c>
      <c r="J674" s="20">
        <f>G674/E674*100</f>
        <v>23.458847050983007</v>
      </c>
      <c r="K674" s="20">
        <f>G674/F674*100</f>
        <v>23.458847050983007</v>
      </c>
    </row>
    <row r="675" spans="1:11" ht="75" x14ac:dyDescent="0.25">
      <c r="A675" s="117"/>
      <c r="B675" s="120"/>
      <c r="C675" s="19" t="s">
        <v>20</v>
      </c>
      <c r="D675" s="18">
        <v>0</v>
      </c>
      <c r="E675" s="18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  <c r="K675" s="16">
        <v>0</v>
      </c>
    </row>
    <row r="676" spans="1:11" ht="45" x14ac:dyDescent="0.25">
      <c r="A676" s="117"/>
      <c r="B676" s="120"/>
      <c r="C676" s="17" t="s">
        <v>21</v>
      </c>
      <c r="D676" s="18">
        <f>D697+D704</f>
        <v>0</v>
      </c>
      <c r="E676" s="18">
        <f t="shared" ref="E676:H676" si="86">E697+E704</f>
        <v>0</v>
      </c>
      <c r="F676" s="18">
        <f t="shared" si="86"/>
        <v>0</v>
      </c>
      <c r="G676" s="18">
        <f t="shared" si="86"/>
        <v>0</v>
      </c>
      <c r="H676" s="18">
        <f t="shared" si="86"/>
        <v>0</v>
      </c>
      <c r="I676" s="18">
        <v>0</v>
      </c>
      <c r="J676" s="18">
        <v>0</v>
      </c>
      <c r="K676" s="18">
        <v>0</v>
      </c>
    </row>
    <row r="677" spans="1:11" ht="75" x14ac:dyDescent="0.25">
      <c r="A677" s="117"/>
      <c r="B677" s="120"/>
      <c r="C677" s="19" t="s">
        <v>22</v>
      </c>
      <c r="D677" s="18">
        <v>0</v>
      </c>
      <c r="E677" s="18">
        <v>0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</row>
    <row r="678" spans="1:11" ht="45" x14ac:dyDescent="0.25">
      <c r="A678" s="117"/>
      <c r="B678" s="120"/>
      <c r="C678" s="17" t="s">
        <v>23</v>
      </c>
      <c r="D678" s="18">
        <f>D797</f>
        <v>0</v>
      </c>
      <c r="E678" s="18">
        <f t="shared" ref="E678:H678" si="87">E797</f>
        <v>0</v>
      </c>
      <c r="F678" s="18">
        <f t="shared" si="87"/>
        <v>0</v>
      </c>
      <c r="G678" s="18">
        <f t="shared" si="87"/>
        <v>0</v>
      </c>
      <c r="H678" s="18">
        <f t="shared" si="87"/>
        <v>0</v>
      </c>
      <c r="I678" s="18">
        <v>0</v>
      </c>
      <c r="J678" s="18">
        <v>0</v>
      </c>
      <c r="K678" s="18">
        <v>0</v>
      </c>
    </row>
    <row r="679" spans="1:11" ht="45" x14ac:dyDescent="0.25">
      <c r="A679" s="117"/>
      <c r="B679" s="121"/>
      <c r="C679" s="17" t="s">
        <v>28</v>
      </c>
      <c r="D679" s="18">
        <v>0</v>
      </c>
      <c r="E679" s="18">
        <v>0</v>
      </c>
      <c r="F679" s="18">
        <v>0</v>
      </c>
      <c r="G679" s="18">
        <v>0</v>
      </c>
      <c r="H679" s="18">
        <v>0</v>
      </c>
      <c r="I679" s="18">
        <v>0</v>
      </c>
      <c r="J679" s="18">
        <v>0</v>
      </c>
      <c r="K679" s="20">
        <v>0</v>
      </c>
    </row>
    <row r="680" spans="1:11" x14ac:dyDescent="0.25">
      <c r="A680" s="117"/>
      <c r="B680" s="119" t="s">
        <v>31</v>
      </c>
      <c r="C680" s="17" t="s">
        <v>18</v>
      </c>
      <c r="D680" s="18">
        <f>D681+D683+D685+D686</f>
        <v>23300</v>
      </c>
      <c r="E680" s="18">
        <f>E681+E683+E685+E686</f>
        <v>23300</v>
      </c>
      <c r="F680" s="18">
        <f>F681+F683+F685+F686</f>
        <v>23300</v>
      </c>
      <c r="G680" s="18">
        <f>G681+G683+G685+G686</f>
        <v>23300</v>
      </c>
      <c r="H680" s="18">
        <f>H681+H683+H685+H686</f>
        <v>23300</v>
      </c>
      <c r="I680" s="16">
        <f>G680/D680*100</f>
        <v>100</v>
      </c>
      <c r="J680" s="16">
        <f t="shared" ref="J680:J681" si="88">H680/E680*100</f>
        <v>100</v>
      </c>
      <c r="K680" s="16">
        <f>G680/F680*100</f>
        <v>100</v>
      </c>
    </row>
    <row r="681" spans="1:11" ht="30" x14ac:dyDescent="0.25">
      <c r="A681" s="117"/>
      <c r="B681" s="120"/>
      <c r="C681" s="17" t="s">
        <v>19</v>
      </c>
      <c r="D681" s="18">
        <f>D695</f>
        <v>23300</v>
      </c>
      <c r="E681" s="18">
        <f t="shared" ref="E681:H681" si="89">E695</f>
        <v>23300</v>
      </c>
      <c r="F681" s="18">
        <f t="shared" si="89"/>
        <v>23300</v>
      </c>
      <c r="G681" s="18">
        <f t="shared" si="89"/>
        <v>23300</v>
      </c>
      <c r="H681" s="18">
        <f t="shared" si="89"/>
        <v>23300</v>
      </c>
      <c r="I681" s="16">
        <f>G681/D681*100</f>
        <v>100</v>
      </c>
      <c r="J681" s="16">
        <f t="shared" si="88"/>
        <v>100</v>
      </c>
      <c r="K681" s="16">
        <f>G681/F681*100</f>
        <v>100</v>
      </c>
    </row>
    <row r="682" spans="1:11" ht="75" x14ac:dyDescent="0.25">
      <c r="A682" s="117"/>
      <c r="B682" s="120"/>
      <c r="C682" s="19" t="s">
        <v>20</v>
      </c>
      <c r="D682" s="18">
        <v>0</v>
      </c>
      <c r="E682" s="18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16">
        <v>0</v>
      </c>
    </row>
    <row r="683" spans="1:11" ht="45" x14ac:dyDescent="0.25">
      <c r="A683" s="117"/>
      <c r="B683" s="120"/>
      <c r="C683" s="17" t="s">
        <v>21</v>
      </c>
      <c r="D683" s="18">
        <v>0</v>
      </c>
      <c r="E683" s="18">
        <v>0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</row>
    <row r="684" spans="1:11" ht="75" x14ac:dyDescent="0.25">
      <c r="A684" s="117"/>
      <c r="B684" s="120"/>
      <c r="C684" s="19" t="s">
        <v>22</v>
      </c>
      <c r="D684" s="18">
        <v>0</v>
      </c>
      <c r="E684" s="18">
        <v>0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</row>
    <row r="685" spans="1:11" ht="45" x14ac:dyDescent="0.25">
      <c r="A685" s="117"/>
      <c r="B685" s="120"/>
      <c r="C685" s="17" t="s">
        <v>23</v>
      </c>
      <c r="D685" s="18">
        <f>D790</f>
        <v>0</v>
      </c>
      <c r="E685" s="18">
        <f t="shared" ref="E685:H685" si="90">E790</f>
        <v>0</v>
      </c>
      <c r="F685" s="18">
        <f t="shared" si="90"/>
        <v>0</v>
      </c>
      <c r="G685" s="18">
        <f t="shared" si="90"/>
        <v>0</v>
      </c>
      <c r="H685" s="18">
        <f t="shared" si="90"/>
        <v>0</v>
      </c>
      <c r="I685" s="18">
        <v>0</v>
      </c>
      <c r="J685" s="18">
        <v>0</v>
      </c>
      <c r="K685" s="18">
        <v>0</v>
      </c>
    </row>
    <row r="686" spans="1:11" ht="45" x14ac:dyDescent="0.25">
      <c r="A686" s="117"/>
      <c r="B686" s="120"/>
      <c r="C686" s="17" t="s">
        <v>28</v>
      </c>
      <c r="D686" s="18">
        <v>0</v>
      </c>
      <c r="E686" s="18">
        <v>0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20">
        <v>0</v>
      </c>
    </row>
    <row r="687" spans="1:11" x14ac:dyDescent="0.25">
      <c r="A687" s="117"/>
      <c r="B687" s="125" t="s">
        <v>125</v>
      </c>
      <c r="C687" s="17" t="s">
        <v>18</v>
      </c>
      <c r="D687" s="18">
        <f>D688+D690+D692+D693</f>
        <v>351825</v>
      </c>
      <c r="E687" s="18">
        <f>E688+E690+E692+E693</f>
        <v>351825</v>
      </c>
      <c r="F687" s="18">
        <f>F688+F690+F692+F693</f>
        <v>351825</v>
      </c>
      <c r="G687" s="18">
        <f>G688+G690+G692+G693</f>
        <v>64700</v>
      </c>
      <c r="H687" s="18">
        <f>H688+H690+H692+H693</f>
        <v>64700</v>
      </c>
      <c r="I687" s="16">
        <f>G687/D687*100</f>
        <v>18.389824486605558</v>
      </c>
      <c r="J687" s="16">
        <f t="shared" ref="J687:J688" si="91">H687/E687*100</f>
        <v>18.389824486605558</v>
      </c>
      <c r="K687" s="16">
        <f>G687/F687*100</f>
        <v>18.389824486605558</v>
      </c>
    </row>
    <row r="688" spans="1:11" ht="30" x14ac:dyDescent="0.25">
      <c r="A688" s="117"/>
      <c r="B688" s="125"/>
      <c r="C688" s="17" t="s">
        <v>19</v>
      </c>
      <c r="D688" s="18">
        <f>D702+D709</f>
        <v>351825</v>
      </c>
      <c r="E688" s="18">
        <f t="shared" ref="E688:H688" si="92">E702+E709</f>
        <v>351825</v>
      </c>
      <c r="F688" s="18">
        <f t="shared" si="92"/>
        <v>351825</v>
      </c>
      <c r="G688" s="18">
        <f t="shared" si="92"/>
        <v>64700</v>
      </c>
      <c r="H688" s="18">
        <f t="shared" si="92"/>
        <v>64700</v>
      </c>
      <c r="I688" s="16">
        <f>G688/D688*100</f>
        <v>18.389824486605558</v>
      </c>
      <c r="J688" s="16">
        <f t="shared" si="91"/>
        <v>18.389824486605558</v>
      </c>
      <c r="K688" s="16">
        <f>G688/F688*100</f>
        <v>18.389824486605558</v>
      </c>
    </row>
    <row r="689" spans="1:11" ht="75" x14ac:dyDescent="0.25">
      <c r="A689" s="117"/>
      <c r="B689" s="125"/>
      <c r="C689" s="19" t="s">
        <v>20</v>
      </c>
      <c r="D689" s="18">
        <v>0</v>
      </c>
      <c r="E689" s="18">
        <v>0</v>
      </c>
      <c r="F689" s="20">
        <v>0</v>
      </c>
      <c r="G689" s="20">
        <v>0</v>
      </c>
      <c r="H689" s="20">
        <v>0</v>
      </c>
      <c r="I689" s="20">
        <v>0</v>
      </c>
      <c r="J689" s="20">
        <v>0</v>
      </c>
      <c r="K689" s="16">
        <v>0</v>
      </c>
    </row>
    <row r="690" spans="1:11" ht="45" x14ac:dyDescent="0.25">
      <c r="A690" s="117"/>
      <c r="B690" s="125"/>
      <c r="C690" s="17" t="s">
        <v>21</v>
      </c>
      <c r="D690" s="18">
        <v>0</v>
      </c>
      <c r="E690" s="18">
        <v>0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</row>
    <row r="691" spans="1:11" ht="75" x14ac:dyDescent="0.25">
      <c r="A691" s="117"/>
      <c r="B691" s="125"/>
      <c r="C691" s="19" t="s">
        <v>22</v>
      </c>
      <c r="D691" s="18">
        <v>0</v>
      </c>
      <c r="E691" s="18">
        <v>0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</row>
    <row r="692" spans="1:11" ht="45" x14ac:dyDescent="0.25">
      <c r="A692" s="117"/>
      <c r="B692" s="125"/>
      <c r="C692" s="17" t="s">
        <v>23</v>
      </c>
      <c r="D692" s="18">
        <f>D797</f>
        <v>0</v>
      </c>
      <c r="E692" s="18">
        <f t="shared" ref="E692:H692" si="93">E797</f>
        <v>0</v>
      </c>
      <c r="F692" s="18">
        <f t="shared" si="93"/>
        <v>0</v>
      </c>
      <c r="G692" s="18">
        <f t="shared" si="93"/>
        <v>0</v>
      </c>
      <c r="H692" s="18">
        <f t="shared" si="93"/>
        <v>0</v>
      </c>
      <c r="I692" s="18">
        <v>0</v>
      </c>
      <c r="J692" s="18">
        <v>0</v>
      </c>
      <c r="K692" s="18">
        <v>0</v>
      </c>
    </row>
    <row r="693" spans="1:11" ht="45" x14ac:dyDescent="0.25">
      <c r="A693" s="118"/>
      <c r="B693" s="125"/>
      <c r="C693" s="17" t="s">
        <v>28</v>
      </c>
      <c r="D693" s="18">
        <v>0</v>
      </c>
      <c r="E693" s="18">
        <v>0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20">
        <v>0</v>
      </c>
    </row>
    <row r="694" spans="1:11" x14ac:dyDescent="0.25">
      <c r="A694" s="116" t="s">
        <v>126</v>
      </c>
      <c r="B694" s="119" t="s">
        <v>31</v>
      </c>
      <c r="C694" s="17" t="s">
        <v>18</v>
      </c>
      <c r="D694" s="18">
        <f>D695+D697+D699+D700</f>
        <v>23300</v>
      </c>
      <c r="E694" s="18">
        <f>E695+E697+E699+E700</f>
        <v>23300</v>
      </c>
      <c r="F694" s="18">
        <f>F695+F697+F699+F700</f>
        <v>23300</v>
      </c>
      <c r="G694" s="18">
        <f>G695+G697+G699+G700</f>
        <v>23300</v>
      </c>
      <c r="H694" s="18">
        <f>H695+H697+H699+H700</f>
        <v>23300</v>
      </c>
      <c r="I694" s="16">
        <f>G694/D694*100</f>
        <v>100</v>
      </c>
      <c r="J694" s="16">
        <f t="shared" ref="J694:J695" si="94">H694/E694*100</f>
        <v>100</v>
      </c>
      <c r="K694" s="16">
        <f>G694/F694*100</f>
        <v>100</v>
      </c>
    </row>
    <row r="695" spans="1:11" ht="30" x14ac:dyDescent="0.25">
      <c r="A695" s="117"/>
      <c r="B695" s="120"/>
      <c r="C695" s="17" t="s">
        <v>19</v>
      </c>
      <c r="D695" s="18">
        <v>23300</v>
      </c>
      <c r="E695" s="18">
        <v>23300</v>
      </c>
      <c r="F695" s="18">
        <v>23300</v>
      </c>
      <c r="G695" s="20">
        <v>23300</v>
      </c>
      <c r="H695" s="20">
        <v>23300</v>
      </c>
      <c r="I695" s="16">
        <f>G695/D695*100</f>
        <v>100</v>
      </c>
      <c r="J695" s="16">
        <f t="shared" si="94"/>
        <v>100</v>
      </c>
      <c r="K695" s="16">
        <f>G695/F695*100</f>
        <v>100</v>
      </c>
    </row>
    <row r="696" spans="1:11" ht="75" x14ac:dyDescent="0.25">
      <c r="A696" s="117"/>
      <c r="B696" s="120"/>
      <c r="C696" s="19" t="s">
        <v>20</v>
      </c>
      <c r="D696" s="18">
        <v>0</v>
      </c>
      <c r="E696" s="18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16">
        <v>0</v>
      </c>
    </row>
    <row r="697" spans="1:11" ht="45" x14ac:dyDescent="0.25">
      <c r="A697" s="117"/>
      <c r="B697" s="120"/>
      <c r="C697" s="17" t="s">
        <v>21</v>
      </c>
      <c r="D697" s="18">
        <v>0</v>
      </c>
      <c r="E697" s="18">
        <v>0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</row>
    <row r="698" spans="1:11" ht="75" x14ac:dyDescent="0.25">
      <c r="A698" s="117"/>
      <c r="B698" s="120"/>
      <c r="C698" s="19" t="s">
        <v>22</v>
      </c>
      <c r="D698" s="18">
        <v>0</v>
      </c>
      <c r="E698" s="18">
        <v>0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</row>
    <row r="699" spans="1:11" ht="45" x14ac:dyDescent="0.25">
      <c r="A699" s="117"/>
      <c r="B699" s="120"/>
      <c r="C699" s="17" t="s">
        <v>23</v>
      </c>
      <c r="D699" s="18">
        <f>D804</f>
        <v>0</v>
      </c>
      <c r="E699" s="18">
        <f t="shared" ref="E699:H699" si="95">E804</f>
        <v>0</v>
      </c>
      <c r="F699" s="18">
        <f t="shared" si="95"/>
        <v>0</v>
      </c>
      <c r="G699" s="18">
        <f t="shared" si="95"/>
        <v>0</v>
      </c>
      <c r="H699" s="18">
        <f t="shared" si="95"/>
        <v>0</v>
      </c>
      <c r="I699" s="18">
        <v>0</v>
      </c>
      <c r="J699" s="18">
        <v>0</v>
      </c>
      <c r="K699" s="18">
        <v>0</v>
      </c>
    </row>
    <row r="700" spans="1:11" ht="45" x14ac:dyDescent="0.25">
      <c r="A700" s="118"/>
      <c r="B700" s="121"/>
      <c r="C700" s="17" t="s">
        <v>28</v>
      </c>
      <c r="D700" s="18">
        <v>0</v>
      </c>
      <c r="E700" s="18">
        <v>0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20">
        <v>0</v>
      </c>
    </row>
    <row r="701" spans="1:11" x14ac:dyDescent="0.25">
      <c r="A701" s="116" t="s">
        <v>127</v>
      </c>
      <c r="B701" s="119" t="s">
        <v>125</v>
      </c>
      <c r="C701" s="17" t="s">
        <v>18</v>
      </c>
      <c r="D701" s="18">
        <f>D702+D704+D706+D707</f>
        <v>64700</v>
      </c>
      <c r="E701" s="18">
        <f>E702+E704+E706+E707</f>
        <v>64700</v>
      </c>
      <c r="F701" s="18">
        <f>F702+F704+F706+F707</f>
        <v>64700</v>
      </c>
      <c r="G701" s="18">
        <f>G702+G704+G706+G707</f>
        <v>64700</v>
      </c>
      <c r="H701" s="18">
        <f>H702+H704+H706+H707</f>
        <v>64700</v>
      </c>
      <c r="I701" s="20">
        <f>G701/D701*100</f>
        <v>100</v>
      </c>
      <c r="J701" s="20">
        <f>G701/E701*100</f>
        <v>100</v>
      </c>
      <c r="K701" s="20">
        <f>G701/F701*100</f>
        <v>100</v>
      </c>
    </row>
    <row r="702" spans="1:11" ht="30" x14ac:dyDescent="0.25">
      <c r="A702" s="117"/>
      <c r="B702" s="120"/>
      <c r="C702" s="17" t="s">
        <v>19</v>
      </c>
      <c r="D702" s="18">
        <v>64700</v>
      </c>
      <c r="E702" s="18">
        <v>64700</v>
      </c>
      <c r="F702" s="18">
        <v>64700</v>
      </c>
      <c r="G702" s="18">
        <v>64700</v>
      </c>
      <c r="H702" s="18">
        <v>64700</v>
      </c>
      <c r="I702" s="20">
        <f>G702/D702*100</f>
        <v>100</v>
      </c>
      <c r="J702" s="20">
        <f>G702/E702*100</f>
        <v>100</v>
      </c>
      <c r="K702" s="20">
        <f>G702/F702*100</f>
        <v>100</v>
      </c>
    </row>
    <row r="703" spans="1:11" ht="75" x14ac:dyDescent="0.25">
      <c r="A703" s="117"/>
      <c r="B703" s="120"/>
      <c r="C703" s="19" t="s">
        <v>20</v>
      </c>
      <c r="D703" s="18">
        <v>0</v>
      </c>
      <c r="E703" s="18"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16">
        <v>0</v>
      </c>
    </row>
    <row r="704" spans="1:11" ht="45" x14ac:dyDescent="0.25">
      <c r="A704" s="117"/>
      <c r="B704" s="120"/>
      <c r="C704" s="17" t="s">
        <v>21</v>
      </c>
      <c r="D704" s="18">
        <v>0</v>
      </c>
      <c r="E704" s="18">
        <v>0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</row>
    <row r="705" spans="1:11" ht="75" x14ac:dyDescent="0.25">
      <c r="A705" s="117"/>
      <c r="B705" s="120"/>
      <c r="C705" s="19" t="s">
        <v>22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</row>
    <row r="706" spans="1:11" ht="45" x14ac:dyDescent="0.25">
      <c r="A706" s="117"/>
      <c r="B706" s="120"/>
      <c r="C706" s="17" t="s">
        <v>23</v>
      </c>
      <c r="D706" s="18">
        <f>D811</f>
        <v>0</v>
      </c>
      <c r="E706" s="18">
        <f t="shared" ref="E706:H706" si="96">E811</f>
        <v>0</v>
      </c>
      <c r="F706" s="18">
        <f t="shared" si="96"/>
        <v>0</v>
      </c>
      <c r="G706" s="18">
        <f t="shared" si="96"/>
        <v>0</v>
      </c>
      <c r="H706" s="18">
        <f t="shared" si="96"/>
        <v>0</v>
      </c>
      <c r="I706" s="18" t="e">
        <f>G706/D706*100</f>
        <v>#DIV/0!</v>
      </c>
      <c r="J706" s="18">
        <v>0</v>
      </c>
      <c r="K706" s="18">
        <v>0</v>
      </c>
    </row>
    <row r="707" spans="1:11" ht="45" x14ac:dyDescent="0.25">
      <c r="A707" s="118"/>
      <c r="B707" s="121"/>
      <c r="C707" s="17" t="s">
        <v>28</v>
      </c>
      <c r="D707" s="18">
        <v>0</v>
      </c>
      <c r="E707" s="18">
        <v>0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20">
        <v>0</v>
      </c>
    </row>
    <row r="708" spans="1:11" x14ac:dyDescent="0.25">
      <c r="A708" s="116" t="s">
        <v>128</v>
      </c>
      <c r="B708" s="119" t="s">
        <v>125</v>
      </c>
      <c r="C708" s="17" t="s">
        <v>18</v>
      </c>
      <c r="D708" s="18">
        <f>D709+D711+D713+D714</f>
        <v>287125</v>
      </c>
      <c r="E708" s="18">
        <f>E709+E711+E713+E714</f>
        <v>287125</v>
      </c>
      <c r="F708" s="18">
        <f>F709+F711+F713+F714</f>
        <v>287125</v>
      </c>
      <c r="G708" s="18">
        <f>G709+G711+G713+G714</f>
        <v>0</v>
      </c>
      <c r="H708" s="18">
        <f>H709+H711+H713+H714</f>
        <v>0</v>
      </c>
      <c r="I708" s="20">
        <f>G708/D708*100</f>
        <v>0</v>
      </c>
      <c r="J708" s="20">
        <f>G708/E708*100</f>
        <v>0</v>
      </c>
      <c r="K708" s="20">
        <f>G708/F708*100</f>
        <v>0</v>
      </c>
    </row>
    <row r="709" spans="1:11" ht="30" x14ac:dyDescent="0.25">
      <c r="A709" s="117"/>
      <c r="B709" s="120"/>
      <c r="C709" s="17" t="s">
        <v>19</v>
      </c>
      <c r="D709" s="18">
        <v>287125</v>
      </c>
      <c r="E709" s="18">
        <v>287125</v>
      </c>
      <c r="F709" s="18">
        <v>287125</v>
      </c>
      <c r="G709" s="18">
        <v>0</v>
      </c>
      <c r="H709" s="18">
        <v>0</v>
      </c>
      <c r="I709" s="20">
        <f>G709/D709*100</f>
        <v>0</v>
      </c>
      <c r="J709" s="20">
        <f>G709/E709*100</f>
        <v>0</v>
      </c>
      <c r="K709" s="20">
        <f>G709/F709*100</f>
        <v>0</v>
      </c>
    </row>
    <row r="710" spans="1:11" ht="75" x14ac:dyDescent="0.25">
      <c r="A710" s="117"/>
      <c r="B710" s="120"/>
      <c r="C710" s="19" t="s">
        <v>20</v>
      </c>
      <c r="D710" s="18">
        <v>0</v>
      </c>
      <c r="E710" s="18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16">
        <v>0</v>
      </c>
    </row>
    <row r="711" spans="1:11" ht="45" x14ac:dyDescent="0.25">
      <c r="A711" s="117"/>
      <c r="B711" s="120"/>
      <c r="C711" s="17" t="s">
        <v>21</v>
      </c>
      <c r="D711" s="18">
        <v>0</v>
      </c>
      <c r="E711" s="18">
        <v>0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</row>
    <row r="712" spans="1:11" ht="75" x14ac:dyDescent="0.25">
      <c r="A712" s="117"/>
      <c r="B712" s="120"/>
      <c r="C712" s="19" t="s">
        <v>22</v>
      </c>
      <c r="D712" s="18">
        <v>0</v>
      </c>
      <c r="E712" s="18">
        <v>0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</row>
    <row r="713" spans="1:11" ht="45" x14ac:dyDescent="0.25">
      <c r="A713" s="117"/>
      <c r="B713" s="120"/>
      <c r="C713" s="17" t="s">
        <v>23</v>
      </c>
      <c r="D713" s="18">
        <f>D819</f>
        <v>0</v>
      </c>
      <c r="E713" s="18">
        <f t="shared" ref="E713:H713" si="97">E819</f>
        <v>0</v>
      </c>
      <c r="F713" s="18">
        <f t="shared" si="97"/>
        <v>0</v>
      </c>
      <c r="G713" s="18">
        <f t="shared" si="97"/>
        <v>0</v>
      </c>
      <c r="H713" s="18">
        <f t="shared" si="97"/>
        <v>0</v>
      </c>
      <c r="I713" s="18">
        <v>0</v>
      </c>
      <c r="J713" s="18">
        <v>0</v>
      </c>
      <c r="K713" s="18">
        <v>0</v>
      </c>
    </row>
    <row r="714" spans="1:11" ht="45" x14ac:dyDescent="0.25">
      <c r="A714" s="118"/>
      <c r="B714" s="121"/>
      <c r="C714" s="17" t="s">
        <v>28</v>
      </c>
      <c r="D714" s="18">
        <v>0</v>
      </c>
      <c r="E714" s="18">
        <v>0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20">
        <v>0</v>
      </c>
    </row>
    <row r="715" spans="1:11" x14ac:dyDescent="0.25">
      <c r="A715" s="122" t="s">
        <v>129</v>
      </c>
      <c r="B715" s="119" t="s">
        <v>125</v>
      </c>
      <c r="C715" s="17" t="s">
        <v>18</v>
      </c>
      <c r="D715" s="18">
        <f>D716+D718+D720+D721</f>
        <v>31196.1</v>
      </c>
      <c r="E715" s="18">
        <f>E716+E718+E720+E721</f>
        <v>31196.1</v>
      </c>
      <c r="F715" s="18">
        <f>F716+F718+F720+F721</f>
        <v>31196.1</v>
      </c>
      <c r="G715" s="18">
        <f>G716+G718+G720+G721</f>
        <v>31196.1</v>
      </c>
      <c r="H715" s="18">
        <f>H716+H718+H720+H721</f>
        <v>31196.1</v>
      </c>
      <c r="I715" s="16">
        <f>G715/D715*100</f>
        <v>100</v>
      </c>
      <c r="J715" s="16">
        <f>G715/E715*100</f>
        <v>100</v>
      </c>
      <c r="K715" s="16">
        <f>G715/F715*100</f>
        <v>100</v>
      </c>
    </row>
    <row r="716" spans="1:11" ht="30" x14ac:dyDescent="0.25">
      <c r="A716" s="123"/>
      <c r="B716" s="120"/>
      <c r="C716" s="17" t="s">
        <v>19</v>
      </c>
      <c r="D716" s="18">
        <v>30540.1</v>
      </c>
      <c r="E716" s="18">
        <v>30540.1</v>
      </c>
      <c r="F716" s="18">
        <v>30540.1</v>
      </c>
      <c r="G716" s="18">
        <v>30540.1</v>
      </c>
      <c r="H716" s="18">
        <v>30540.1</v>
      </c>
      <c r="I716" s="20">
        <f>G716/D716*100</f>
        <v>100</v>
      </c>
      <c r="J716" s="20">
        <f>G716/E716*100</f>
        <v>100</v>
      </c>
      <c r="K716" s="20">
        <f>G716/F716*100</f>
        <v>100</v>
      </c>
    </row>
    <row r="717" spans="1:11" ht="75" x14ac:dyDescent="0.25">
      <c r="A717" s="123"/>
      <c r="B717" s="120"/>
      <c r="C717" s="19" t="s">
        <v>20</v>
      </c>
      <c r="D717" s="18">
        <v>0</v>
      </c>
      <c r="E717" s="18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</row>
    <row r="718" spans="1:11" ht="45" x14ac:dyDescent="0.25">
      <c r="A718" s="123"/>
      <c r="B718" s="120"/>
      <c r="C718" s="17" t="s">
        <v>21</v>
      </c>
      <c r="D718" s="18">
        <v>0</v>
      </c>
      <c r="E718" s="18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</row>
    <row r="719" spans="1:11" ht="75" x14ac:dyDescent="0.25">
      <c r="A719" s="123"/>
      <c r="B719" s="120"/>
      <c r="C719" s="19" t="s">
        <v>22</v>
      </c>
      <c r="D719" s="18">
        <v>0</v>
      </c>
      <c r="E719" s="18">
        <v>0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</row>
    <row r="720" spans="1:11" ht="45" x14ac:dyDescent="0.25">
      <c r="A720" s="123"/>
      <c r="B720" s="120"/>
      <c r="C720" s="17" t="s">
        <v>23</v>
      </c>
      <c r="D720" s="18">
        <v>0</v>
      </c>
      <c r="E720" s="18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</row>
    <row r="721" spans="1:11" ht="157.5" x14ac:dyDescent="0.25">
      <c r="A721" s="124"/>
      <c r="B721" s="121"/>
      <c r="C721" s="21" t="s">
        <v>24</v>
      </c>
      <c r="D721" s="18">
        <v>656</v>
      </c>
      <c r="E721" s="18">
        <v>656</v>
      </c>
      <c r="F721" s="18">
        <v>656</v>
      </c>
      <c r="G721" s="18">
        <v>656</v>
      </c>
      <c r="H721" s="18">
        <v>656</v>
      </c>
      <c r="I721" s="20">
        <f>G721/D721*100</f>
        <v>100</v>
      </c>
      <c r="J721" s="20">
        <f>G721/E721*100</f>
        <v>100</v>
      </c>
      <c r="K721" s="20">
        <f>G721/F721*100</f>
        <v>100</v>
      </c>
    </row>
    <row r="722" spans="1:11" x14ac:dyDescent="0.25">
      <c r="A722" s="113" t="s">
        <v>130</v>
      </c>
      <c r="B722" s="107" t="s">
        <v>131</v>
      </c>
      <c r="C722" s="17" t="s">
        <v>18</v>
      </c>
      <c r="D722" s="18">
        <f>D723+D725+D727+D728</f>
        <v>26200</v>
      </c>
      <c r="E722" s="18">
        <f>E723+E725+E727+E728</f>
        <v>26200</v>
      </c>
      <c r="F722" s="18">
        <f>F723+F725+F727+F728</f>
        <v>26200</v>
      </c>
      <c r="G722" s="18">
        <f>G723+G725+G727+G728</f>
        <v>26200</v>
      </c>
      <c r="H722" s="18">
        <f>H723+H725+H727+H728</f>
        <v>26200</v>
      </c>
      <c r="I722" s="16">
        <f>G722/D722*100</f>
        <v>100</v>
      </c>
      <c r="J722" s="16">
        <f>G722/E722*100</f>
        <v>100</v>
      </c>
      <c r="K722" s="16">
        <f>G722/F722*100</f>
        <v>100</v>
      </c>
    </row>
    <row r="723" spans="1:11" s="2" customFormat="1" ht="30" x14ac:dyDescent="0.25">
      <c r="A723" s="114"/>
      <c r="B723" s="107"/>
      <c r="C723" s="17" t="s">
        <v>19</v>
      </c>
      <c r="D723" s="18">
        <v>1310</v>
      </c>
      <c r="E723" s="18">
        <v>1310</v>
      </c>
      <c r="F723" s="18">
        <v>1310</v>
      </c>
      <c r="G723" s="18">
        <v>1310</v>
      </c>
      <c r="H723" s="18">
        <v>1310</v>
      </c>
      <c r="I723" s="20">
        <f>G723/D723*100</f>
        <v>100</v>
      </c>
      <c r="J723" s="16">
        <f>G723/E723*100</f>
        <v>100</v>
      </c>
      <c r="K723" s="16">
        <f>G723/F723*100</f>
        <v>100</v>
      </c>
    </row>
    <row r="724" spans="1:11" s="2" customFormat="1" ht="75" x14ac:dyDescent="0.25">
      <c r="A724" s="114"/>
      <c r="B724" s="107"/>
      <c r="C724" s="36" t="s">
        <v>20</v>
      </c>
      <c r="D724" s="18">
        <f>D723</f>
        <v>1310</v>
      </c>
      <c r="E724" s="18">
        <f t="shared" ref="E724:H724" si="98">E723</f>
        <v>1310</v>
      </c>
      <c r="F724" s="18">
        <f t="shared" si="98"/>
        <v>1310</v>
      </c>
      <c r="G724" s="18">
        <f t="shared" si="98"/>
        <v>1310</v>
      </c>
      <c r="H724" s="18">
        <f t="shared" si="98"/>
        <v>1310</v>
      </c>
      <c r="I724" s="20">
        <v>0</v>
      </c>
      <c r="J724" s="20">
        <v>0</v>
      </c>
      <c r="K724" s="20">
        <v>0</v>
      </c>
    </row>
    <row r="725" spans="1:11" s="2" customFormat="1" ht="45" x14ac:dyDescent="0.25">
      <c r="A725" s="114"/>
      <c r="B725" s="107"/>
      <c r="C725" s="17" t="s">
        <v>21</v>
      </c>
      <c r="D725" s="18">
        <v>24890</v>
      </c>
      <c r="E725" s="18">
        <v>24890</v>
      </c>
      <c r="F725" s="18">
        <v>24890</v>
      </c>
      <c r="G725" s="18">
        <v>24890</v>
      </c>
      <c r="H725" s="18">
        <v>24890</v>
      </c>
      <c r="I725" s="20">
        <v>0</v>
      </c>
      <c r="J725" s="20">
        <v>0</v>
      </c>
      <c r="K725" s="20">
        <v>0</v>
      </c>
    </row>
    <row r="726" spans="1:11" s="2" customFormat="1" ht="75" x14ac:dyDescent="0.25">
      <c r="A726" s="114"/>
      <c r="B726" s="107"/>
      <c r="C726" s="36" t="s">
        <v>22</v>
      </c>
      <c r="D726" s="18">
        <f>D725</f>
        <v>24890</v>
      </c>
      <c r="E726" s="18">
        <f>E725</f>
        <v>24890</v>
      </c>
      <c r="F726" s="18">
        <f>F725</f>
        <v>24890</v>
      </c>
      <c r="G726" s="18">
        <f t="shared" ref="G726:H726" si="99">G725</f>
        <v>24890</v>
      </c>
      <c r="H726" s="18">
        <f t="shared" si="99"/>
        <v>24890</v>
      </c>
      <c r="I726" s="20">
        <v>0</v>
      </c>
      <c r="J726" s="20">
        <v>0</v>
      </c>
      <c r="K726" s="20">
        <v>0</v>
      </c>
    </row>
    <row r="727" spans="1:11" s="2" customFormat="1" ht="45" x14ac:dyDescent="0.25">
      <c r="A727" s="114"/>
      <c r="B727" s="107"/>
      <c r="C727" s="17" t="s">
        <v>23</v>
      </c>
      <c r="D727" s="18">
        <v>0</v>
      </c>
      <c r="E727" s="18"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</row>
    <row r="728" spans="1:11" s="2" customFormat="1" ht="45" x14ac:dyDescent="0.25">
      <c r="A728" s="115"/>
      <c r="B728" s="107"/>
      <c r="C728" s="17" t="s">
        <v>28</v>
      </c>
      <c r="D728" s="18">
        <v>0</v>
      </c>
      <c r="E728" s="18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</row>
    <row r="729" spans="1:11" s="2" customFormat="1" x14ac:dyDescent="0.25">
      <c r="A729" s="113" t="s">
        <v>132</v>
      </c>
      <c r="B729" s="107" t="s">
        <v>31</v>
      </c>
      <c r="C729" s="17" t="s">
        <v>18</v>
      </c>
      <c r="D729" s="18">
        <f>D730+D732+D734+D735</f>
        <v>73827.400000000009</v>
      </c>
      <c r="E729" s="18">
        <f>E730+E732+E734+E735</f>
        <v>73827.400000000009</v>
      </c>
      <c r="F729" s="18">
        <f>F730+F732+F734+F735</f>
        <v>73827.400000000009</v>
      </c>
      <c r="G729" s="18">
        <f>G730+G732+G734+G735</f>
        <v>58087.6</v>
      </c>
      <c r="H729" s="18">
        <f>H730+H732+H734+H735</f>
        <v>58087.6</v>
      </c>
      <c r="I729" s="16">
        <f>G729/D729*100</f>
        <v>78.680273177709083</v>
      </c>
      <c r="J729" s="16">
        <f>G729/E729*100</f>
        <v>78.680273177709083</v>
      </c>
      <c r="K729" s="16">
        <f>G729/F729*100</f>
        <v>78.680273177709083</v>
      </c>
    </row>
    <row r="730" spans="1:11" s="2" customFormat="1" ht="30" x14ac:dyDescent="0.25">
      <c r="A730" s="114"/>
      <c r="B730" s="107"/>
      <c r="C730" s="17" t="s">
        <v>19</v>
      </c>
      <c r="D730" s="18">
        <f>D737</f>
        <v>9151.6</v>
      </c>
      <c r="E730" s="18">
        <f t="shared" ref="E730:H730" si="100">E737</f>
        <v>9151.6</v>
      </c>
      <c r="F730" s="18">
        <f t="shared" si="100"/>
        <v>9151.6</v>
      </c>
      <c r="G730" s="18">
        <f t="shared" si="100"/>
        <v>7200.5</v>
      </c>
      <c r="H730" s="18">
        <f t="shared" si="100"/>
        <v>7200.5</v>
      </c>
      <c r="I730" s="16">
        <f t="shared" ref="I730:I733" si="101">G730/D730*100</f>
        <v>78.68023077931727</v>
      </c>
      <c r="J730" s="16">
        <f t="shared" ref="J730:J733" si="102">G730/E730*100</f>
        <v>78.68023077931727</v>
      </c>
      <c r="K730" s="16">
        <f t="shared" ref="K730:K733" si="103">G730/F730*100</f>
        <v>78.68023077931727</v>
      </c>
    </row>
    <row r="731" spans="1:11" s="2" customFormat="1" ht="75" x14ac:dyDescent="0.25">
      <c r="A731" s="114"/>
      <c r="B731" s="107"/>
      <c r="C731" s="36" t="s">
        <v>20</v>
      </c>
      <c r="D731" s="18">
        <f>D730</f>
        <v>9151.6</v>
      </c>
      <c r="E731" s="18">
        <f t="shared" ref="E731:H731" si="104">E730</f>
        <v>9151.6</v>
      </c>
      <c r="F731" s="18">
        <f t="shared" si="104"/>
        <v>9151.6</v>
      </c>
      <c r="G731" s="18">
        <f t="shared" si="104"/>
        <v>7200.5</v>
      </c>
      <c r="H731" s="18">
        <f t="shared" si="104"/>
        <v>7200.5</v>
      </c>
      <c r="I731" s="16">
        <f t="shared" si="101"/>
        <v>78.68023077931727</v>
      </c>
      <c r="J731" s="16">
        <f t="shared" si="102"/>
        <v>78.68023077931727</v>
      </c>
      <c r="K731" s="16">
        <f t="shared" si="103"/>
        <v>78.68023077931727</v>
      </c>
    </row>
    <row r="732" spans="1:11" s="2" customFormat="1" ht="45" x14ac:dyDescent="0.25">
      <c r="A732" s="114"/>
      <c r="B732" s="107"/>
      <c r="C732" s="17" t="s">
        <v>21</v>
      </c>
      <c r="D732" s="18">
        <f>D739</f>
        <v>64675.8</v>
      </c>
      <c r="E732" s="18">
        <f t="shared" ref="E732:H732" si="105">E739</f>
        <v>64675.8</v>
      </c>
      <c r="F732" s="18">
        <f t="shared" si="105"/>
        <v>64675.8</v>
      </c>
      <c r="G732" s="18">
        <f t="shared" si="105"/>
        <v>50887.1</v>
      </c>
      <c r="H732" s="18">
        <f t="shared" si="105"/>
        <v>50887.1</v>
      </c>
      <c r="I732" s="16">
        <f t="shared" si="101"/>
        <v>78.680279177064676</v>
      </c>
      <c r="J732" s="16">
        <f t="shared" si="102"/>
        <v>78.680279177064676</v>
      </c>
      <c r="K732" s="16">
        <f t="shared" si="103"/>
        <v>78.680279177064676</v>
      </c>
    </row>
    <row r="733" spans="1:11" s="2" customFormat="1" ht="75" x14ac:dyDescent="0.25">
      <c r="A733" s="114"/>
      <c r="B733" s="107"/>
      <c r="C733" s="36" t="s">
        <v>22</v>
      </c>
      <c r="D733" s="18">
        <f>D732</f>
        <v>64675.8</v>
      </c>
      <c r="E733" s="18">
        <f t="shared" ref="E733:H733" si="106">E732</f>
        <v>64675.8</v>
      </c>
      <c r="F733" s="18">
        <f t="shared" si="106"/>
        <v>64675.8</v>
      </c>
      <c r="G733" s="18">
        <f t="shared" si="106"/>
        <v>50887.1</v>
      </c>
      <c r="H733" s="18">
        <f t="shared" si="106"/>
        <v>50887.1</v>
      </c>
      <c r="I733" s="16">
        <f t="shared" si="101"/>
        <v>78.680279177064676</v>
      </c>
      <c r="J733" s="16">
        <f t="shared" si="102"/>
        <v>78.680279177064676</v>
      </c>
      <c r="K733" s="16">
        <f t="shared" si="103"/>
        <v>78.680279177064676</v>
      </c>
    </row>
    <row r="734" spans="1:11" s="2" customFormat="1" ht="45" x14ac:dyDescent="0.25">
      <c r="A734" s="114"/>
      <c r="B734" s="107"/>
      <c r="C734" s="17" t="s">
        <v>23</v>
      </c>
      <c r="D734" s="18">
        <v>0</v>
      </c>
      <c r="E734" s="18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</row>
    <row r="735" spans="1:11" s="2" customFormat="1" ht="45" x14ac:dyDescent="0.25">
      <c r="A735" s="115"/>
      <c r="B735" s="107"/>
      <c r="C735" s="17" t="s">
        <v>28</v>
      </c>
      <c r="D735" s="18">
        <v>0</v>
      </c>
      <c r="E735" s="18">
        <v>0</v>
      </c>
      <c r="F735" s="20">
        <v>0</v>
      </c>
      <c r="G735" s="20">
        <v>0</v>
      </c>
      <c r="H735" s="20">
        <v>0</v>
      </c>
      <c r="I735" s="20">
        <v>0</v>
      </c>
      <c r="J735" s="20">
        <v>0</v>
      </c>
      <c r="K735" s="20">
        <v>0</v>
      </c>
    </row>
    <row r="736" spans="1:11" s="2" customFormat="1" x14ac:dyDescent="0.25">
      <c r="A736" s="113" t="s">
        <v>133</v>
      </c>
      <c r="B736" s="107" t="s">
        <v>31</v>
      </c>
      <c r="C736" s="17" t="s">
        <v>18</v>
      </c>
      <c r="D736" s="18">
        <f>D737+D739+D741+D742</f>
        <v>73827.400000000009</v>
      </c>
      <c r="E736" s="18">
        <f>E737+E739+E741+E742</f>
        <v>73827.400000000009</v>
      </c>
      <c r="F736" s="18">
        <f>F737+F739+F741+F742</f>
        <v>73827.400000000009</v>
      </c>
      <c r="G736" s="18">
        <f>G737+G739+G741+G742</f>
        <v>58087.6</v>
      </c>
      <c r="H736" s="18">
        <f>H737+H739+H741+H742</f>
        <v>58087.6</v>
      </c>
      <c r="I736" s="16">
        <f>G736/D736*100</f>
        <v>78.680273177709083</v>
      </c>
      <c r="J736" s="16">
        <f>G736/E736*100</f>
        <v>78.680273177709083</v>
      </c>
      <c r="K736" s="16">
        <f>G736/F736*100</f>
        <v>78.680273177709083</v>
      </c>
    </row>
    <row r="737" spans="1:11" s="2" customFormat="1" ht="30" x14ac:dyDescent="0.25">
      <c r="A737" s="114"/>
      <c r="B737" s="107"/>
      <c r="C737" s="17" t="s">
        <v>19</v>
      </c>
      <c r="D737" s="18">
        <v>9151.6</v>
      </c>
      <c r="E737" s="18">
        <v>9151.6</v>
      </c>
      <c r="F737" s="18">
        <v>9151.6</v>
      </c>
      <c r="G737" s="18">
        <v>7200.5</v>
      </c>
      <c r="H737" s="18">
        <v>7200.5</v>
      </c>
      <c r="I737" s="16">
        <f t="shared" ref="I737:I740" si="107">G737/D737*100</f>
        <v>78.68023077931727</v>
      </c>
      <c r="J737" s="16">
        <f t="shared" ref="J737:J740" si="108">G737/E737*100</f>
        <v>78.68023077931727</v>
      </c>
      <c r="K737" s="16">
        <f t="shared" ref="K737:K740" si="109">G737/F737*100</f>
        <v>78.68023077931727</v>
      </c>
    </row>
    <row r="738" spans="1:11" s="2" customFormat="1" ht="75" x14ac:dyDescent="0.25">
      <c r="A738" s="114"/>
      <c r="B738" s="107"/>
      <c r="C738" s="36" t="s">
        <v>20</v>
      </c>
      <c r="D738" s="18">
        <f>D737</f>
        <v>9151.6</v>
      </c>
      <c r="E738" s="18">
        <f t="shared" ref="E738:H738" si="110">E737</f>
        <v>9151.6</v>
      </c>
      <c r="F738" s="18">
        <f t="shared" si="110"/>
        <v>9151.6</v>
      </c>
      <c r="G738" s="18">
        <f t="shared" si="110"/>
        <v>7200.5</v>
      </c>
      <c r="H738" s="18">
        <f t="shared" si="110"/>
        <v>7200.5</v>
      </c>
      <c r="I738" s="16">
        <f t="shared" si="107"/>
        <v>78.68023077931727</v>
      </c>
      <c r="J738" s="16">
        <f t="shared" si="108"/>
        <v>78.68023077931727</v>
      </c>
      <c r="K738" s="16">
        <f t="shared" si="109"/>
        <v>78.68023077931727</v>
      </c>
    </row>
    <row r="739" spans="1:11" s="2" customFormat="1" ht="45" x14ac:dyDescent="0.25">
      <c r="A739" s="114"/>
      <c r="B739" s="107"/>
      <c r="C739" s="17" t="s">
        <v>21</v>
      </c>
      <c r="D739" s="18">
        <v>64675.8</v>
      </c>
      <c r="E739" s="18">
        <v>64675.8</v>
      </c>
      <c r="F739" s="18">
        <v>64675.8</v>
      </c>
      <c r="G739" s="20">
        <v>50887.1</v>
      </c>
      <c r="H739" s="20">
        <v>50887.1</v>
      </c>
      <c r="I739" s="16">
        <f t="shared" si="107"/>
        <v>78.680279177064676</v>
      </c>
      <c r="J739" s="16">
        <f t="shared" si="108"/>
        <v>78.680279177064676</v>
      </c>
      <c r="K739" s="16">
        <f t="shared" si="109"/>
        <v>78.680279177064676</v>
      </c>
    </row>
    <row r="740" spans="1:11" s="2" customFormat="1" ht="75" x14ac:dyDescent="0.25">
      <c r="A740" s="114"/>
      <c r="B740" s="107"/>
      <c r="C740" s="36" t="s">
        <v>22</v>
      </c>
      <c r="D740" s="18">
        <f>D739</f>
        <v>64675.8</v>
      </c>
      <c r="E740" s="18">
        <f>E739</f>
        <v>64675.8</v>
      </c>
      <c r="F740" s="18">
        <f>F739</f>
        <v>64675.8</v>
      </c>
      <c r="G740" s="18">
        <f>G739</f>
        <v>50887.1</v>
      </c>
      <c r="H740" s="18">
        <f>H739</f>
        <v>50887.1</v>
      </c>
      <c r="I740" s="16">
        <f t="shared" si="107"/>
        <v>78.680279177064676</v>
      </c>
      <c r="J740" s="16">
        <f t="shared" si="108"/>
        <v>78.680279177064676</v>
      </c>
      <c r="K740" s="16">
        <f t="shared" si="109"/>
        <v>78.680279177064676</v>
      </c>
    </row>
    <row r="741" spans="1:11" s="2" customFormat="1" ht="45" x14ac:dyDescent="0.25">
      <c r="A741" s="114"/>
      <c r="B741" s="107"/>
      <c r="C741" s="17" t="s">
        <v>23</v>
      </c>
      <c r="D741" s="18">
        <v>0</v>
      </c>
      <c r="E741" s="18">
        <v>0</v>
      </c>
      <c r="F741" s="20">
        <v>0</v>
      </c>
      <c r="G741" s="20">
        <v>0</v>
      </c>
      <c r="H741" s="20">
        <v>0</v>
      </c>
      <c r="I741" s="16">
        <v>0</v>
      </c>
      <c r="J741" s="20">
        <v>0</v>
      </c>
      <c r="K741" s="20">
        <v>0</v>
      </c>
    </row>
    <row r="742" spans="1:11" s="2" customFormat="1" ht="45" x14ac:dyDescent="0.25">
      <c r="A742" s="115"/>
      <c r="B742" s="107"/>
      <c r="C742" s="17" t="s">
        <v>28</v>
      </c>
      <c r="D742" s="18">
        <v>0</v>
      </c>
      <c r="E742" s="18">
        <v>0</v>
      </c>
      <c r="F742" s="20">
        <v>0</v>
      </c>
      <c r="G742" s="20">
        <v>0</v>
      </c>
      <c r="H742" s="20">
        <v>0</v>
      </c>
      <c r="I742" s="16">
        <v>0</v>
      </c>
      <c r="J742" s="20">
        <v>0</v>
      </c>
      <c r="K742" s="20">
        <v>0</v>
      </c>
    </row>
    <row r="743" spans="1:11" s="2" customFormat="1" x14ac:dyDescent="0.25">
      <c r="A743" s="113" t="s">
        <v>134</v>
      </c>
      <c r="B743" s="107" t="s">
        <v>50</v>
      </c>
      <c r="C743" s="17" t="s">
        <v>18</v>
      </c>
      <c r="D743" s="18">
        <f>D744+D746+D748+D749</f>
        <v>5800</v>
      </c>
      <c r="E743" s="18">
        <f>E744+E746+E748+E749</f>
        <v>5800</v>
      </c>
      <c r="F743" s="18">
        <f>F744+F746+F748+F749</f>
        <v>5800</v>
      </c>
      <c r="G743" s="18">
        <f>G744+G746+G748+G749</f>
        <v>5800</v>
      </c>
      <c r="H743" s="18">
        <f>H744+H746+H748+H749</f>
        <v>5800</v>
      </c>
      <c r="I743" s="16">
        <f>G743/D743*100</f>
        <v>100</v>
      </c>
      <c r="J743" s="16">
        <f>G743/E743*100</f>
        <v>100</v>
      </c>
      <c r="K743" s="16">
        <f>G743/F743*100</f>
        <v>100</v>
      </c>
    </row>
    <row r="744" spans="1:11" s="2" customFormat="1" ht="30" x14ac:dyDescent="0.25">
      <c r="A744" s="114"/>
      <c r="B744" s="107"/>
      <c r="C744" s="17" t="s">
        <v>19</v>
      </c>
      <c r="D744" s="18">
        <v>5800</v>
      </c>
      <c r="E744" s="18">
        <v>5800</v>
      </c>
      <c r="F744" s="18">
        <v>5800</v>
      </c>
      <c r="G744" s="18">
        <v>5800</v>
      </c>
      <c r="H744" s="18">
        <v>5800</v>
      </c>
      <c r="I744" s="20">
        <f>G744/D744*100</f>
        <v>100</v>
      </c>
      <c r="J744" s="16">
        <f>G744/E744*100</f>
        <v>100</v>
      </c>
      <c r="K744" s="16">
        <f>G744/F744*100</f>
        <v>100</v>
      </c>
    </row>
    <row r="745" spans="1:11" s="2" customFormat="1" ht="75" x14ac:dyDescent="0.25">
      <c r="A745" s="114"/>
      <c r="B745" s="107"/>
      <c r="C745" s="36" t="s">
        <v>20</v>
      </c>
      <c r="D745" s="18">
        <v>0</v>
      </c>
      <c r="E745" s="18">
        <v>0</v>
      </c>
      <c r="F745" s="18">
        <v>0</v>
      </c>
      <c r="G745" s="18">
        <v>0</v>
      </c>
      <c r="H745" s="18">
        <v>0</v>
      </c>
      <c r="I745" s="20">
        <v>0</v>
      </c>
      <c r="J745" s="20">
        <v>0</v>
      </c>
      <c r="K745" s="20">
        <v>0</v>
      </c>
    </row>
    <row r="746" spans="1:11" s="2" customFormat="1" ht="45" x14ac:dyDescent="0.25">
      <c r="A746" s="114"/>
      <c r="B746" s="107"/>
      <c r="C746" s="17" t="s">
        <v>21</v>
      </c>
      <c r="D746" s="18">
        <v>0</v>
      </c>
      <c r="E746" s="18">
        <v>0</v>
      </c>
      <c r="F746" s="18">
        <v>0</v>
      </c>
      <c r="G746" s="18">
        <v>0</v>
      </c>
      <c r="H746" s="18">
        <v>0</v>
      </c>
      <c r="I746" s="20">
        <v>0</v>
      </c>
      <c r="J746" s="20">
        <v>0</v>
      </c>
      <c r="K746" s="20">
        <v>0</v>
      </c>
    </row>
    <row r="747" spans="1:11" s="2" customFormat="1" ht="75" x14ac:dyDescent="0.25">
      <c r="A747" s="114"/>
      <c r="B747" s="107"/>
      <c r="C747" s="36" t="s">
        <v>22</v>
      </c>
      <c r="D747" s="18">
        <f>D746</f>
        <v>0</v>
      </c>
      <c r="E747" s="18">
        <f>E746</f>
        <v>0</v>
      </c>
      <c r="F747" s="18">
        <f>F746</f>
        <v>0</v>
      </c>
      <c r="G747" s="18">
        <f t="shared" ref="G747:H747" si="111">G746</f>
        <v>0</v>
      </c>
      <c r="H747" s="18">
        <f t="shared" si="111"/>
        <v>0</v>
      </c>
      <c r="I747" s="20">
        <v>0</v>
      </c>
      <c r="J747" s="20">
        <v>0</v>
      </c>
      <c r="K747" s="20">
        <v>0</v>
      </c>
    </row>
    <row r="748" spans="1:11" s="2" customFormat="1" ht="45" x14ac:dyDescent="0.25">
      <c r="A748" s="114"/>
      <c r="B748" s="107"/>
      <c r="C748" s="17" t="s">
        <v>23</v>
      </c>
      <c r="D748" s="18">
        <v>0</v>
      </c>
      <c r="E748" s="18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0</v>
      </c>
    </row>
    <row r="749" spans="1:11" s="2" customFormat="1" ht="45" x14ac:dyDescent="0.25">
      <c r="A749" s="115"/>
      <c r="B749" s="107"/>
      <c r="C749" s="17" t="s">
        <v>28</v>
      </c>
      <c r="D749" s="18">
        <v>0</v>
      </c>
      <c r="E749" s="18">
        <v>0</v>
      </c>
      <c r="F749" s="20">
        <v>0</v>
      </c>
      <c r="G749" s="20">
        <v>0</v>
      </c>
      <c r="H749" s="20">
        <v>0</v>
      </c>
      <c r="I749" s="20">
        <v>0</v>
      </c>
      <c r="J749" s="20">
        <v>0</v>
      </c>
      <c r="K749" s="20">
        <v>0</v>
      </c>
    </row>
    <row r="750" spans="1:11" s="2" customFormat="1" x14ac:dyDescent="0.25">
      <c r="A750" s="113" t="s">
        <v>135</v>
      </c>
      <c r="B750" s="107" t="s">
        <v>31</v>
      </c>
      <c r="C750" s="17" t="s">
        <v>18</v>
      </c>
      <c r="D750" s="18">
        <f>D751+D753+D755+D756</f>
        <v>30000</v>
      </c>
      <c r="E750" s="18">
        <f>E751+E753+E755+E756</f>
        <v>30000</v>
      </c>
      <c r="F750" s="18">
        <f>F751+F753+F755+F756</f>
        <v>30000</v>
      </c>
      <c r="G750" s="18">
        <f>G751+G753+G755+G756</f>
        <v>14729.8</v>
      </c>
      <c r="H750" s="18">
        <f>H751+H753+H755+H756</f>
        <v>14729.8</v>
      </c>
      <c r="I750" s="16">
        <f>G750/D750*100</f>
        <v>49.099333333333327</v>
      </c>
      <c r="J750" s="16">
        <f>G750/E750*100</f>
        <v>49.099333333333327</v>
      </c>
      <c r="K750" s="16">
        <f>G750/F750*100</f>
        <v>49.099333333333327</v>
      </c>
    </row>
    <row r="751" spans="1:11" s="2" customFormat="1" ht="30" x14ac:dyDescent="0.25">
      <c r="A751" s="114"/>
      <c r="B751" s="107"/>
      <c r="C751" s="17" t="s">
        <v>19</v>
      </c>
      <c r="D751" s="18">
        <v>30000</v>
      </c>
      <c r="E751" s="18">
        <v>30000</v>
      </c>
      <c r="F751" s="18">
        <v>30000</v>
      </c>
      <c r="G751" s="18">
        <v>14729.8</v>
      </c>
      <c r="H751" s="18">
        <v>14729.8</v>
      </c>
      <c r="I751" s="16">
        <f t="shared" ref="I751" si="112">G751/D751*100</f>
        <v>49.099333333333327</v>
      </c>
      <c r="J751" s="16">
        <f t="shared" ref="J751" si="113">G751/E751*100</f>
        <v>49.099333333333327</v>
      </c>
      <c r="K751" s="16">
        <f t="shared" ref="K751" si="114">G751/F751*100</f>
        <v>49.099333333333327</v>
      </c>
    </row>
    <row r="752" spans="1:11" s="2" customFormat="1" ht="75" x14ac:dyDescent="0.25">
      <c r="A752" s="114"/>
      <c r="B752" s="107"/>
      <c r="C752" s="36" t="s">
        <v>20</v>
      </c>
      <c r="D752" s="18">
        <v>0</v>
      </c>
      <c r="E752" s="18">
        <v>0</v>
      </c>
      <c r="F752" s="18">
        <v>0</v>
      </c>
      <c r="G752" s="18">
        <v>0</v>
      </c>
      <c r="H752" s="18">
        <v>0</v>
      </c>
      <c r="I752" s="16">
        <v>0</v>
      </c>
      <c r="J752" s="16">
        <v>0</v>
      </c>
      <c r="K752" s="16">
        <v>0</v>
      </c>
    </row>
    <row r="753" spans="1:11" s="2" customFormat="1" ht="45" x14ac:dyDescent="0.25">
      <c r="A753" s="114"/>
      <c r="B753" s="107"/>
      <c r="C753" s="17" t="s">
        <v>21</v>
      </c>
      <c r="D753" s="18">
        <v>0</v>
      </c>
      <c r="E753" s="18">
        <v>0</v>
      </c>
      <c r="F753" s="18">
        <v>0</v>
      </c>
      <c r="G753" s="18">
        <v>0</v>
      </c>
      <c r="H753" s="18">
        <v>0</v>
      </c>
      <c r="I753" s="16">
        <v>0</v>
      </c>
      <c r="J753" s="16">
        <v>0</v>
      </c>
      <c r="K753" s="16">
        <v>0</v>
      </c>
    </row>
    <row r="754" spans="1:11" s="2" customFormat="1" ht="75" x14ac:dyDescent="0.25">
      <c r="A754" s="114"/>
      <c r="B754" s="107"/>
      <c r="C754" s="36" t="s">
        <v>22</v>
      </c>
      <c r="D754" s="18">
        <v>0</v>
      </c>
      <c r="E754" s="18">
        <v>0</v>
      </c>
      <c r="F754" s="18">
        <v>0</v>
      </c>
      <c r="G754" s="18">
        <v>0</v>
      </c>
      <c r="H754" s="18">
        <v>0</v>
      </c>
      <c r="I754" s="16">
        <v>0</v>
      </c>
      <c r="J754" s="16">
        <v>0</v>
      </c>
      <c r="K754" s="16">
        <v>0</v>
      </c>
    </row>
    <row r="755" spans="1:11" s="2" customFormat="1" ht="45" x14ac:dyDescent="0.25">
      <c r="A755" s="114"/>
      <c r="B755" s="107"/>
      <c r="C755" s="17" t="s">
        <v>23</v>
      </c>
      <c r="D755" s="18">
        <v>0</v>
      </c>
      <c r="E755" s="18">
        <v>0</v>
      </c>
      <c r="F755" s="20">
        <v>0</v>
      </c>
      <c r="G755" s="20">
        <v>0</v>
      </c>
      <c r="H755" s="20">
        <v>0</v>
      </c>
      <c r="I755" s="20">
        <v>0</v>
      </c>
      <c r="J755" s="20">
        <v>0</v>
      </c>
      <c r="K755" s="20">
        <v>0</v>
      </c>
    </row>
    <row r="756" spans="1:11" s="2" customFormat="1" ht="45" x14ac:dyDescent="0.25">
      <c r="A756" s="115"/>
      <c r="B756" s="107"/>
      <c r="C756" s="17" t="s">
        <v>28</v>
      </c>
      <c r="D756" s="18">
        <v>0</v>
      </c>
      <c r="E756" s="18">
        <v>0</v>
      </c>
      <c r="F756" s="20">
        <v>0</v>
      </c>
      <c r="G756" s="20">
        <v>0</v>
      </c>
      <c r="H756" s="20">
        <v>0</v>
      </c>
      <c r="I756" s="20">
        <v>0</v>
      </c>
      <c r="J756" s="20">
        <v>0</v>
      </c>
      <c r="K756" s="20">
        <v>0</v>
      </c>
    </row>
    <row r="757" spans="1:11" s="2" customFormat="1" x14ac:dyDescent="0.25">
      <c r="A757" s="111" t="s">
        <v>136</v>
      </c>
      <c r="B757" s="107" t="s">
        <v>137</v>
      </c>
      <c r="C757" s="17" t="s">
        <v>18</v>
      </c>
      <c r="D757" s="18">
        <f>D758+D760+D762+D763</f>
        <v>368666.9</v>
      </c>
      <c r="E757" s="18">
        <f>E758+E760+E762+E763</f>
        <v>368666.9</v>
      </c>
      <c r="F757" s="18">
        <f>F758+F760+F762+F763</f>
        <v>356666.9</v>
      </c>
      <c r="G757" s="18">
        <f>G758+G760+G762+G763</f>
        <v>329545.5</v>
      </c>
      <c r="H757" s="18">
        <f>H758+H760+H762+H763</f>
        <v>329545.5</v>
      </c>
      <c r="I757" s="16">
        <f>G757/D757*100</f>
        <v>89.38841539612045</v>
      </c>
      <c r="J757" s="16">
        <f>G757/E757*100</f>
        <v>89.38841539612045</v>
      </c>
      <c r="K757" s="16">
        <f>G757/F757*100</f>
        <v>92.395874133540275</v>
      </c>
    </row>
    <row r="758" spans="1:11" s="2" customFormat="1" ht="30" x14ac:dyDescent="0.25">
      <c r="A758" s="105"/>
      <c r="B758" s="107"/>
      <c r="C758" s="17" t="s">
        <v>19</v>
      </c>
      <c r="D758" s="18">
        <f>D765+D772+D779</f>
        <v>81663.399999999994</v>
      </c>
      <c r="E758" s="18">
        <f t="shared" ref="E758:H758" si="115">E765+E772+E779</f>
        <v>81663.399999999994</v>
      </c>
      <c r="F758" s="18">
        <f t="shared" si="115"/>
        <v>69663.399999999994</v>
      </c>
      <c r="G758" s="18">
        <f t="shared" si="115"/>
        <v>64629.3</v>
      </c>
      <c r="H758" s="18">
        <f t="shared" si="115"/>
        <v>64629.3</v>
      </c>
      <c r="I758" s="20">
        <f>G758/D758*100</f>
        <v>79.141084010707374</v>
      </c>
      <c r="J758" s="20">
        <f>G758/E758*100</f>
        <v>79.141084010707374</v>
      </c>
      <c r="K758" s="20">
        <f>G758/F758*100</f>
        <v>92.773680296970866</v>
      </c>
    </row>
    <row r="759" spans="1:11" s="2" customFormat="1" ht="75" x14ac:dyDescent="0.25">
      <c r="A759" s="105"/>
      <c r="B759" s="107"/>
      <c r="C759" s="36" t="s">
        <v>20</v>
      </c>
      <c r="D759" s="18">
        <f>D758</f>
        <v>81663.399999999994</v>
      </c>
      <c r="E759" s="18">
        <f t="shared" ref="E759:H759" si="116">E758</f>
        <v>81663.399999999994</v>
      </c>
      <c r="F759" s="18">
        <f t="shared" si="116"/>
        <v>69663.399999999994</v>
      </c>
      <c r="G759" s="18">
        <f t="shared" si="116"/>
        <v>64629.3</v>
      </c>
      <c r="H759" s="18">
        <f t="shared" si="116"/>
        <v>64629.3</v>
      </c>
      <c r="I759" s="20">
        <v>0</v>
      </c>
      <c r="J759" s="20">
        <v>0</v>
      </c>
      <c r="K759" s="20">
        <v>0</v>
      </c>
    </row>
    <row r="760" spans="1:11" s="2" customFormat="1" ht="45" x14ac:dyDescent="0.25">
      <c r="A760" s="105"/>
      <c r="B760" s="107"/>
      <c r="C760" s="17" t="s">
        <v>21</v>
      </c>
      <c r="D760" s="18">
        <f>D767+D774+D781</f>
        <v>287003.5</v>
      </c>
      <c r="E760" s="18">
        <f t="shared" ref="E760:H760" si="117">E767+E774+E781</f>
        <v>287003.5</v>
      </c>
      <c r="F760" s="18">
        <f t="shared" si="117"/>
        <v>287003.5</v>
      </c>
      <c r="G760" s="18">
        <f t="shared" si="117"/>
        <v>264916.2</v>
      </c>
      <c r="H760" s="18">
        <f t="shared" si="117"/>
        <v>264916.2</v>
      </c>
      <c r="I760" s="20">
        <f>G760/D760*100</f>
        <v>92.304170506631451</v>
      </c>
      <c r="J760" s="20">
        <f>G760/E760*100</f>
        <v>92.304170506631451</v>
      </c>
      <c r="K760" s="20">
        <f>G760/F760*100</f>
        <v>92.304170506631451</v>
      </c>
    </row>
    <row r="761" spans="1:11" s="2" customFormat="1" ht="75" x14ac:dyDescent="0.25">
      <c r="A761" s="105"/>
      <c r="B761" s="107"/>
      <c r="C761" s="36" t="s">
        <v>22</v>
      </c>
      <c r="D761" s="18">
        <f>D760</f>
        <v>287003.5</v>
      </c>
      <c r="E761" s="18">
        <f t="shared" ref="E761:H761" si="118">E760</f>
        <v>287003.5</v>
      </c>
      <c r="F761" s="18">
        <f t="shared" si="118"/>
        <v>287003.5</v>
      </c>
      <c r="G761" s="18">
        <f t="shared" si="118"/>
        <v>264916.2</v>
      </c>
      <c r="H761" s="18">
        <f t="shared" si="118"/>
        <v>264916.2</v>
      </c>
      <c r="I761" s="20">
        <f>G761/D761*100</f>
        <v>92.304170506631451</v>
      </c>
      <c r="J761" s="20">
        <f>G761/E761*100</f>
        <v>92.304170506631451</v>
      </c>
      <c r="K761" s="20">
        <f>G761/F761*100</f>
        <v>92.304170506631451</v>
      </c>
    </row>
    <row r="762" spans="1:11" s="2" customFormat="1" ht="45" x14ac:dyDescent="0.25">
      <c r="A762" s="105"/>
      <c r="B762" s="107"/>
      <c r="C762" s="17" t="s">
        <v>23</v>
      </c>
      <c r="D762" s="18">
        <f>D769+D776+D783</f>
        <v>0</v>
      </c>
      <c r="E762" s="18">
        <f t="shared" ref="E762:H762" si="119">E769+E776+E783</f>
        <v>0</v>
      </c>
      <c r="F762" s="18">
        <f t="shared" si="119"/>
        <v>0</v>
      </c>
      <c r="G762" s="18">
        <f t="shared" si="119"/>
        <v>0</v>
      </c>
      <c r="H762" s="18">
        <f t="shared" si="119"/>
        <v>0</v>
      </c>
      <c r="I762" s="20">
        <v>0</v>
      </c>
      <c r="J762" s="20">
        <v>0</v>
      </c>
      <c r="K762" s="20">
        <v>0</v>
      </c>
    </row>
    <row r="763" spans="1:11" s="2" customFormat="1" ht="45" x14ac:dyDescent="0.25">
      <c r="A763" s="105"/>
      <c r="B763" s="107"/>
      <c r="C763" s="17" t="s">
        <v>28</v>
      </c>
      <c r="D763" s="18">
        <v>0</v>
      </c>
      <c r="E763" s="18">
        <v>0</v>
      </c>
      <c r="F763" s="20">
        <v>0</v>
      </c>
      <c r="G763" s="20">
        <v>0</v>
      </c>
      <c r="H763" s="20">
        <v>0</v>
      </c>
      <c r="I763" s="20">
        <v>0</v>
      </c>
      <c r="J763" s="20">
        <v>0</v>
      </c>
      <c r="K763" s="20">
        <v>0</v>
      </c>
    </row>
    <row r="764" spans="1:11" s="2" customFormat="1" x14ac:dyDescent="0.25">
      <c r="A764" s="105"/>
      <c r="B764" s="107" t="s">
        <v>50</v>
      </c>
      <c r="C764" s="17" t="s">
        <v>18</v>
      </c>
      <c r="D764" s="18">
        <f>D765+D767+D769+D770</f>
        <v>71367.199999999997</v>
      </c>
      <c r="E764" s="18">
        <f>E765+E767+E769+E770</f>
        <v>71367.199999999997</v>
      </c>
      <c r="F764" s="18">
        <f>F765+F767+F769+F770</f>
        <v>71367.199999999997</v>
      </c>
      <c r="G764" s="18">
        <f>G765+G767+G769+G770</f>
        <v>71367.199999999997</v>
      </c>
      <c r="H764" s="18">
        <f>H765+H767+H769+H770</f>
        <v>71367.199999999997</v>
      </c>
      <c r="I764" s="16">
        <f>G764/D764*100</f>
        <v>100</v>
      </c>
      <c r="J764" s="16">
        <f>G764/E764*100</f>
        <v>100</v>
      </c>
      <c r="K764" s="16">
        <f>G764/F764*100</f>
        <v>100</v>
      </c>
    </row>
    <row r="765" spans="1:11" s="2" customFormat="1" ht="30" x14ac:dyDescent="0.25">
      <c r="A765" s="105"/>
      <c r="B765" s="107"/>
      <c r="C765" s="17" t="s">
        <v>19</v>
      </c>
      <c r="D765" s="18">
        <f>D793+D800</f>
        <v>1427.4</v>
      </c>
      <c r="E765" s="18">
        <f t="shared" ref="E765:H765" si="120">E793+E800</f>
        <v>1427.4</v>
      </c>
      <c r="F765" s="18">
        <f t="shared" si="120"/>
        <v>1427.4</v>
      </c>
      <c r="G765" s="18">
        <f t="shared" si="120"/>
        <v>1427.4</v>
      </c>
      <c r="H765" s="18">
        <f t="shared" si="120"/>
        <v>1427.4</v>
      </c>
      <c r="I765" s="20">
        <f>G765/D765*100</f>
        <v>100</v>
      </c>
      <c r="J765" s="20">
        <f>G765/E765*100</f>
        <v>100</v>
      </c>
      <c r="K765" s="20">
        <f>G765/F765*100</f>
        <v>100</v>
      </c>
    </row>
    <row r="766" spans="1:11" s="2" customFormat="1" ht="75" x14ac:dyDescent="0.25">
      <c r="A766" s="105"/>
      <c r="B766" s="107"/>
      <c r="C766" s="36" t="s">
        <v>20</v>
      </c>
      <c r="D766" s="18">
        <f>D765</f>
        <v>1427.4</v>
      </c>
      <c r="E766" s="18">
        <f t="shared" ref="E766:H766" si="121">E765</f>
        <v>1427.4</v>
      </c>
      <c r="F766" s="18">
        <f t="shared" si="121"/>
        <v>1427.4</v>
      </c>
      <c r="G766" s="18">
        <f t="shared" si="121"/>
        <v>1427.4</v>
      </c>
      <c r="H766" s="18">
        <f t="shared" si="121"/>
        <v>1427.4</v>
      </c>
      <c r="I766" s="20">
        <v>0</v>
      </c>
      <c r="J766" s="20">
        <v>0</v>
      </c>
      <c r="K766" s="20">
        <v>0</v>
      </c>
    </row>
    <row r="767" spans="1:11" s="2" customFormat="1" ht="45" x14ac:dyDescent="0.25">
      <c r="A767" s="105"/>
      <c r="B767" s="107"/>
      <c r="C767" s="17" t="s">
        <v>21</v>
      </c>
      <c r="D767" s="18">
        <f>D795+D802</f>
        <v>69939.8</v>
      </c>
      <c r="E767" s="18">
        <f t="shared" ref="E767:H767" si="122">E795+E802</f>
        <v>69939.8</v>
      </c>
      <c r="F767" s="18">
        <f t="shared" si="122"/>
        <v>69939.8</v>
      </c>
      <c r="G767" s="18">
        <f t="shared" si="122"/>
        <v>69939.8</v>
      </c>
      <c r="H767" s="18">
        <f t="shared" si="122"/>
        <v>69939.8</v>
      </c>
      <c r="I767" s="20">
        <f>G767/D767*100</f>
        <v>100</v>
      </c>
      <c r="J767" s="20">
        <f>G767/E767*100</f>
        <v>100</v>
      </c>
      <c r="K767" s="20">
        <f>G767/F767*100</f>
        <v>100</v>
      </c>
    </row>
    <row r="768" spans="1:11" s="2" customFormat="1" ht="75" x14ac:dyDescent="0.25">
      <c r="A768" s="105"/>
      <c r="B768" s="107"/>
      <c r="C768" s="36" t="s">
        <v>22</v>
      </c>
      <c r="D768" s="18">
        <f>D767</f>
        <v>69939.8</v>
      </c>
      <c r="E768" s="18">
        <f t="shared" ref="E768:H768" si="123">E767</f>
        <v>69939.8</v>
      </c>
      <c r="F768" s="18">
        <f t="shared" si="123"/>
        <v>69939.8</v>
      </c>
      <c r="G768" s="18">
        <f t="shared" si="123"/>
        <v>69939.8</v>
      </c>
      <c r="H768" s="18">
        <f t="shared" si="123"/>
        <v>69939.8</v>
      </c>
      <c r="I768" s="20">
        <v>0</v>
      </c>
      <c r="J768" s="20">
        <v>0</v>
      </c>
      <c r="K768" s="20">
        <v>0</v>
      </c>
    </row>
    <row r="769" spans="1:11" s="2" customFormat="1" ht="45" x14ac:dyDescent="0.25">
      <c r="A769" s="105"/>
      <c r="B769" s="107"/>
      <c r="C769" s="17" t="s">
        <v>23</v>
      </c>
      <c r="D769" s="18">
        <v>0</v>
      </c>
      <c r="E769" s="18">
        <v>0</v>
      </c>
      <c r="F769" s="20">
        <v>0</v>
      </c>
      <c r="G769" s="20">
        <v>0</v>
      </c>
      <c r="H769" s="20">
        <v>0</v>
      </c>
      <c r="I769" s="20">
        <v>0</v>
      </c>
      <c r="J769" s="20">
        <v>0</v>
      </c>
      <c r="K769" s="20">
        <v>0</v>
      </c>
    </row>
    <row r="770" spans="1:11" s="2" customFormat="1" ht="45" x14ac:dyDescent="0.25">
      <c r="A770" s="105"/>
      <c r="B770" s="107"/>
      <c r="C770" s="17" t="s">
        <v>28</v>
      </c>
      <c r="D770" s="18">
        <v>0</v>
      </c>
      <c r="E770" s="18">
        <v>0</v>
      </c>
      <c r="F770" s="20">
        <v>0</v>
      </c>
      <c r="G770" s="20">
        <v>0</v>
      </c>
      <c r="H770" s="20">
        <v>0</v>
      </c>
      <c r="I770" s="20">
        <v>0</v>
      </c>
      <c r="J770" s="20">
        <v>0</v>
      </c>
      <c r="K770" s="20">
        <v>0</v>
      </c>
    </row>
    <row r="771" spans="1:11" s="2" customFormat="1" x14ac:dyDescent="0.25">
      <c r="A771" s="105"/>
      <c r="B771" s="107" t="s">
        <v>31</v>
      </c>
      <c r="C771" s="17" t="s">
        <v>18</v>
      </c>
      <c r="D771" s="18">
        <f>D772+D774+D776+D777</f>
        <v>297299.7</v>
      </c>
      <c r="E771" s="18">
        <f>E772+E774+E776+E777</f>
        <v>297299.7</v>
      </c>
      <c r="F771" s="18">
        <f>F772+F774+F776+F777</f>
        <v>285299.7</v>
      </c>
      <c r="G771" s="18">
        <f>G772+G774+G776+G777</f>
        <v>258178.3</v>
      </c>
      <c r="H771" s="18">
        <f>H772+H774+H776+H777</f>
        <v>258178.3</v>
      </c>
      <c r="I771" s="16">
        <f>G771/D771*100</f>
        <v>86.841089984281851</v>
      </c>
      <c r="J771" s="16">
        <f>G771/E771*100</f>
        <v>86.841089984281851</v>
      </c>
      <c r="K771" s="16">
        <f>G771/F771*100</f>
        <v>90.493715906466065</v>
      </c>
    </row>
    <row r="772" spans="1:11" s="2" customFormat="1" ht="30" x14ac:dyDescent="0.25">
      <c r="A772" s="105"/>
      <c r="B772" s="107"/>
      <c r="C772" s="17" t="s">
        <v>19</v>
      </c>
      <c r="D772" s="18">
        <f>D807</f>
        <v>80236</v>
      </c>
      <c r="E772" s="18">
        <f t="shared" ref="E772:H772" si="124">E807</f>
        <v>80236</v>
      </c>
      <c r="F772" s="18">
        <f t="shared" si="124"/>
        <v>68236</v>
      </c>
      <c r="G772" s="18">
        <f t="shared" si="124"/>
        <v>63201.9</v>
      </c>
      <c r="H772" s="18">
        <f t="shared" si="124"/>
        <v>63201.9</v>
      </c>
      <c r="I772" s="20">
        <f>G772/D772*100</f>
        <v>78.770003489705374</v>
      </c>
      <c r="J772" s="20">
        <f>G772/E772*100</f>
        <v>78.770003489705374</v>
      </c>
      <c r="K772" s="20">
        <f>G772/F772*100</f>
        <v>92.622515973972682</v>
      </c>
    </row>
    <row r="773" spans="1:11" s="2" customFormat="1" ht="75" x14ac:dyDescent="0.25">
      <c r="A773" s="105"/>
      <c r="B773" s="107"/>
      <c r="C773" s="36" t="s">
        <v>20</v>
      </c>
      <c r="D773" s="18">
        <v>0</v>
      </c>
      <c r="E773" s="18">
        <v>0</v>
      </c>
      <c r="F773" s="20">
        <v>0</v>
      </c>
      <c r="G773" s="20">
        <v>0</v>
      </c>
      <c r="H773" s="20">
        <v>0</v>
      </c>
      <c r="I773" s="20">
        <v>0</v>
      </c>
      <c r="J773" s="20">
        <v>0</v>
      </c>
      <c r="K773" s="20">
        <v>0</v>
      </c>
    </row>
    <row r="774" spans="1:11" s="2" customFormat="1" ht="45" x14ac:dyDescent="0.25">
      <c r="A774" s="105"/>
      <c r="B774" s="107"/>
      <c r="C774" s="17" t="s">
        <v>21</v>
      </c>
      <c r="D774" s="18">
        <f>D809+D838</f>
        <v>217063.7</v>
      </c>
      <c r="E774" s="18">
        <f t="shared" ref="E774:H774" si="125">E809+E838</f>
        <v>217063.7</v>
      </c>
      <c r="F774" s="18">
        <f t="shared" si="125"/>
        <v>217063.7</v>
      </c>
      <c r="G774" s="18">
        <f t="shared" si="125"/>
        <v>194976.4</v>
      </c>
      <c r="H774" s="18">
        <f t="shared" si="125"/>
        <v>194976.4</v>
      </c>
      <c r="I774" s="20">
        <f>G774/D774*100</f>
        <v>89.824507736669005</v>
      </c>
      <c r="J774" s="20">
        <f>G774/E774*100</f>
        <v>89.824507736669005</v>
      </c>
      <c r="K774" s="20">
        <f>G774/F774*100</f>
        <v>89.824507736669005</v>
      </c>
    </row>
    <row r="775" spans="1:11" s="2" customFormat="1" ht="75" x14ac:dyDescent="0.25">
      <c r="A775" s="105"/>
      <c r="B775" s="107"/>
      <c r="C775" s="36" t="s">
        <v>22</v>
      </c>
      <c r="D775" s="18">
        <f>D774</f>
        <v>217063.7</v>
      </c>
      <c r="E775" s="18">
        <f>E774</f>
        <v>217063.7</v>
      </c>
      <c r="F775" s="18">
        <f>F774</f>
        <v>217063.7</v>
      </c>
      <c r="G775" s="18">
        <f>G774</f>
        <v>194976.4</v>
      </c>
      <c r="H775" s="18">
        <f>H774</f>
        <v>194976.4</v>
      </c>
      <c r="I775" s="20">
        <v>0</v>
      </c>
      <c r="J775" s="20">
        <v>0</v>
      </c>
      <c r="K775" s="20">
        <v>0</v>
      </c>
    </row>
    <row r="776" spans="1:11" s="2" customFormat="1" ht="45" x14ac:dyDescent="0.25">
      <c r="A776" s="105"/>
      <c r="B776" s="107"/>
      <c r="C776" s="17" t="s">
        <v>23</v>
      </c>
      <c r="D776" s="18">
        <v>0</v>
      </c>
      <c r="E776" s="18">
        <v>0</v>
      </c>
      <c r="F776" s="20">
        <v>0</v>
      </c>
      <c r="G776" s="20">
        <v>0</v>
      </c>
      <c r="H776" s="20">
        <v>0</v>
      </c>
      <c r="I776" s="20">
        <v>0</v>
      </c>
      <c r="J776" s="20">
        <v>0</v>
      </c>
      <c r="K776" s="20">
        <v>0</v>
      </c>
    </row>
    <row r="777" spans="1:11" s="2" customFormat="1" ht="45" x14ac:dyDescent="0.25">
      <c r="A777" s="105"/>
      <c r="B777" s="107"/>
      <c r="C777" s="17" t="s">
        <v>28</v>
      </c>
      <c r="D777" s="18">
        <v>0</v>
      </c>
      <c r="E777" s="18">
        <v>0</v>
      </c>
      <c r="F777" s="20">
        <v>0</v>
      </c>
      <c r="G777" s="20">
        <v>0</v>
      </c>
      <c r="H777" s="20">
        <v>0</v>
      </c>
      <c r="I777" s="20">
        <v>0</v>
      </c>
      <c r="J777" s="20">
        <v>0</v>
      </c>
      <c r="K777" s="20">
        <v>0</v>
      </c>
    </row>
    <row r="778" spans="1:11" s="2" customFormat="1" x14ac:dyDescent="0.25">
      <c r="A778" s="105"/>
      <c r="B778" s="107" t="s">
        <v>138</v>
      </c>
      <c r="C778" s="17" t="s">
        <v>18</v>
      </c>
      <c r="D778" s="18">
        <f>D779+D781+D783+D784</f>
        <v>0</v>
      </c>
      <c r="E778" s="18">
        <f>E779+E781+E783+E784</f>
        <v>0</v>
      </c>
      <c r="F778" s="18">
        <f>F779+F781+F783+F784</f>
        <v>0</v>
      </c>
      <c r="G778" s="18">
        <f>G779+G781+G783+G784</f>
        <v>0</v>
      </c>
      <c r="H778" s="18">
        <f>H779+H781+H783+H784</f>
        <v>0</v>
      </c>
      <c r="I778" s="16">
        <v>0</v>
      </c>
      <c r="J778" s="16">
        <v>0</v>
      </c>
      <c r="K778" s="16">
        <v>0</v>
      </c>
    </row>
    <row r="779" spans="1:11" s="2" customFormat="1" ht="30" x14ac:dyDescent="0.25">
      <c r="A779" s="105"/>
      <c r="B779" s="107"/>
      <c r="C779" s="17" t="s">
        <v>19</v>
      </c>
      <c r="D779" s="18">
        <v>0</v>
      </c>
      <c r="E779" s="18">
        <v>0</v>
      </c>
      <c r="F779" s="18">
        <v>0</v>
      </c>
      <c r="G779" s="18">
        <v>0</v>
      </c>
      <c r="H779" s="18">
        <v>0</v>
      </c>
      <c r="I779" s="20">
        <v>0</v>
      </c>
      <c r="J779" s="20">
        <v>0</v>
      </c>
      <c r="K779" s="20">
        <v>0</v>
      </c>
    </row>
    <row r="780" spans="1:11" s="2" customFormat="1" ht="75" x14ac:dyDescent="0.25">
      <c r="A780" s="105"/>
      <c r="B780" s="107"/>
      <c r="C780" s="36" t="s">
        <v>20</v>
      </c>
      <c r="D780" s="18">
        <v>0</v>
      </c>
      <c r="E780" s="18">
        <v>0</v>
      </c>
      <c r="F780" s="20">
        <v>0</v>
      </c>
      <c r="G780" s="20">
        <v>0</v>
      </c>
      <c r="H780" s="20">
        <v>0</v>
      </c>
      <c r="I780" s="20">
        <v>0</v>
      </c>
      <c r="J780" s="20">
        <v>0</v>
      </c>
      <c r="K780" s="20">
        <v>0</v>
      </c>
    </row>
    <row r="781" spans="1:11" s="2" customFormat="1" ht="45" x14ac:dyDescent="0.25">
      <c r="A781" s="105"/>
      <c r="B781" s="107"/>
      <c r="C781" s="17" t="s">
        <v>21</v>
      </c>
      <c r="D781" s="18">
        <v>0</v>
      </c>
      <c r="E781" s="18">
        <v>0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</row>
    <row r="782" spans="1:11" s="2" customFormat="1" ht="75" x14ac:dyDescent="0.25">
      <c r="A782" s="105"/>
      <c r="B782" s="107"/>
      <c r="C782" s="36" t="s">
        <v>22</v>
      </c>
      <c r="D782" s="18">
        <f>D781</f>
        <v>0</v>
      </c>
      <c r="E782" s="18">
        <f>E781</f>
        <v>0</v>
      </c>
      <c r="F782" s="18">
        <f>F781</f>
        <v>0</v>
      </c>
      <c r="G782" s="18">
        <f>G781</f>
        <v>0</v>
      </c>
      <c r="H782" s="18">
        <f>H781</f>
        <v>0</v>
      </c>
      <c r="I782" s="20">
        <v>0</v>
      </c>
      <c r="J782" s="20">
        <v>0</v>
      </c>
      <c r="K782" s="20">
        <v>0</v>
      </c>
    </row>
    <row r="783" spans="1:11" s="2" customFormat="1" ht="45" x14ac:dyDescent="0.25">
      <c r="A783" s="105"/>
      <c r="B783" s="107"/>
      <c r="C783" s="17" t="s">
        <v>23</v>
      </c>
      <c r="D783" s="18">
        <v>0</v>
      </c>
      <c r="E783" s="18">
        <v>0</v>
      </c>
      <c r="F783" s="20">
        <v>0</v>
      </c>
      <c r="G783" s="20">
        <v>0</v>
      </c>
      <c r="H783" s="20">
        <v>0</v>
      </c>
      <c r="I783" s="20">
        <v>0</v>
      </c>
      <c r="J783" s="20">
        <v>0</v>
      </c>
      <c r="K783" s="20">
        <v>0</v>
      </c>
    </row>
    <row r="784" spans="1:11" s="2" customFormat="1" ht="45" x14ac:dyDescent="0.25">
      <c r="A784" s="112"/>
      <c r="B784" s="107"/>
      <c r="C784" s="17" t="s">
        <v>28</v>
      </c>
      <c r="D784" s="18">
        <v>0</v>
      </c>
      <c r="E784" s="18">
        <v>0</v>
      </c>
      <c r="F784" s="20">
        <v>0</v>
      </c>
      <c r="G784" s="20">
        <v>0</v>
      </c>
      <c r="H784" s="20">
        <v>0</v>
      </c>
      <c r="I784" s="20">
        <v>0</v>
      </c>
      <c r="J784" s="20">
        <v>0</v>
      </c>
      <c r="K784" s="20">
        <v>0</v>
      </c>
    </row>
    <row r="785" spans="1:11" s="2" customFormat="1" x14ac:dyDescent="0.25">
      <c r="A785" s="108" t="s">
        <v>139</v>
      </c>
      <c r="B785" s="107" t="s">
        <v>50</v>
      </c>
      <c r="C785" s="17" t="s">
        <v>18</v>
      </c>
      <c r="D785" s="18">
        <f>D786+D788+D790+D791</f>
        <v>71367.199999999997</v>
      </c>
      <c r="E785" s="18">
        <f>E786+E788+E790+E791</f>
        <v>71367.199999999997</v>
      </c>
      <c r="F785" s="18">
        <f>F786+F788+F790+F791</f>
        <v>71367.199999999997</v>
      </c>
      <c r="G785" s="18">
        <f>G786+G788+G790+G791</f>
        <v>71367.199999999997</v>
      </c>
      <c r="H785" s="18">
        <f>H786+H788+H790+H791</f>
        <v>71367.199999999997</v>
      </c>
      <c r="I785" s="16">
        <f>G785/D785*100</f>
        <v>100</v>
      </c>
      <c r="J785" s="16">
        <f>G785/E785*100</f>
        <v>100</v>
      </c>
      <c r="K785" s="16">
        <f>G785/F785*100</f>
        <v>100</v>
      </c>
    </row>
    <row r="786" spans="1:11" s="2" customFormat="1" ht="30" x14ac:dyDescent="0.25">
      <c r="A786" s="109"/>
      <c r="B786" s="107"/>
      <c r="C786" s="17" t="s">
        <v>19</v>
      </c>
      <c r="D786" s="18">
        <f>D793+D800</f>
        <v>1427.4</v>
      </c>
      <c r="E786" s="18">
        <f t="shared" ref="E786:H786" si="126">E793+E800</f>
        <v>1427.4</v>
      </c>
      <c r="F786" s="18">
        <f t="shared" si="126"/>
        <v>1427.4</v>
      </c>
      <c r="G786" s="18">
        <f t="shared" si="126"/>
        <v>1427.4</v>
      </c>
      <c r="H786" s="18">
        <f t="shared" si="126"/>
        <v>1427.4</v>
      </c>
      <c r="I786" s="20">
        <f>G786/D786*100</f>
        <v>100</v>
      </c>
      <c r="J786" s="20">
        <f>G786/E786*100</f>
        <v>100</v>
      </c>
      <c r="K786" s="20">
        <f>G786/F786*100</f>
        <v>100</v>
      </c>
    </row>
    <row r="787" spans="1:11" s="2" customFormat="1" ht="75" x14ac:dyDescent="0.25">
      <c r="A787" s="109"/>
      <c r="B787" s="107"/>
      <c r="C787" s="36" t="s">
        <v>20</v>
      </c>
      <c r="D787" s="18">
        <f>D786</f>
        <v>1427.4</v>
      </c>
      <c r="E787" s="18">
        <f t="shared" ref="E787:H787" si="127">E786</f>
        <v>1427.4</v>
      </c>
      <c r="F787" s="18">
        <f t="shared" si="127"/>
        <v>1427.4</v>
      </c>
      <c r="G787" s="18">
        <f t="shared" si="127"/>
        <v>1427.4</v>
      </c>
      <c r="H787" s="18">
        <f t="shared" si="127"/>
        <v>1427.4</v>
      </c>
      <c r="I787" s="20">
        <v>0</v>
      </c>
      <c r="J787" s="20">
        <v>0</v>
      </c>
      <c r="K787" s="20">
        <v>0</v>
      </c>
    </row>
    <row r="788" spans="1:11" s="2" customFormat="1" ht="45" x14ac:dyDescent="0.25">
      <c r="A788" s="109"/>
      <c r="B788" s="107"/>
      <c r="C788" s="17" t="s">
        <v>21</v>
      </c>
      <c r="D788" s="18">
        <f>D795+D802</f>
        <v>69939.8</v>
      </c>
      <c r="E788" s="18">
        <f t="shared" ref="E788:H788" si="128">E795+E802</f>
        <v>69939.8</v>
      </c>
      <c r="F788" s="18">
        <f t="shared" si="128"/>
        <v>69939.8</v>
      </c>
      <c r="G788" s="18">
        <f t="shared" si="128"/>
        <v>69939.8</v>
      </c>
      <c r="H788" s="18">
        <f t="shared" si="128"/>
        <v>69939.8</v>
      </c>
      <c r="I788" s="20">
        <v>0</v>
      </c>
      <c r="J788" s="20">
        <v>0</v>
      </c>
      <c r="K788" s="20">
        <v>0</v>
      </c>
    </row>
    <row r="789" spans="1:11" s="2" customFormat="1" ht="75" x14ac:dyDescent="0.25">
      <c r="A789" s="109"/>
      <c r="B789" s="107"/>
      <c r="C789" s="36" t="s">
        <v>22</v>
      </c>
      <c r="D789" s="18">
        <f>D788</f>
        <v>69939.8</v>
      </c>
      <c r="E789" s="18">
        <f>E788</f>
        <v>69939.8</v>
      </c>
      <c r="F789" s="18">
        <f>F788</f>
        <v>69939.8</v>
      </c>
      <c r="G789" s="18">
        <f>G788</f>
        <v>69939.8</v>
      </c>
      <c r="H789" s="18">
        <f>H788</f>
        <v>69939.8</v>
      </c>
      <c r="I789" s="20">
        <v>0</v>
      </c>
      <c r="J789" s="20">
        <v>0</v>
      </c>
      <c r="K789" s="20">
        <v>0</v>
      </c>
    </row>
    <row r="790" spans="1:11" s="2" customFormat="1" ht="45" x14ac:dyDescent="0.25">
      <c r="A790" s="109"/>
      <c r="B790" s="107"/>
      <c r="C790" s="17" t="s">
        <v>23</v>
      </c>
      <c r="D790" s="18">
        <v>0</v>
      </c>
      <c r="E790" s="18">
        <v>0</v>
      </c>
      <c r="F790" s="20">
        <v>0</v>
      </c>
      <c r="G790" s="20">
        <v>0</v>
      </c>
      <c r="H790" s="20">
        <v>0</v>
      </c>
      <c r="I790" s="20">
        <v>0</v>
      </c>
      <c r="J790" s="20">
        <v>0</v>
      </c>
      <c r="K790" s="20">
        <v>0</v>
      </c>
    </row>
    <row r="791" spans="1:11" s="2" customFormat="1" ht="45" x14ac:dyDescent="0.25">
      <c r="A791" s="110"/>
      <c r="B791" s="107"/>
      <c r="C791" s="17" t="s">
        <v>28</v>
      </c>
      <c r="D791" s="18">
        <v>0</v>
      </c>
      <c r="E791" s="18">
        <v>0</v>
      </c>
      <c r="F791" s="20">
        <v>0</v>
      </c>
      <c r="G791" s="20">
        <v>0</v>
      </c>
      <c r="H791" s="20">
        <v>0</v>
      </c>
      <c r="I791" s="20">
        <v>0</v>
      </c>
      <c r="J791" s="20">
        <v>0</v>
      </c>
      <c r="K791" s="20">
        <v>0</v>
      </c>
    </row>
    <row r="792" spans="1:11" s="2" customFormat="1" x14ac:dyDescent="0.25">
      <c r="A792" s="108" t="s">
        <v>140</v>
      </c>
      <c r="B792" s="107" t="s">
        <v>50</v>
      </c>
      <c r="C792" s="17" t="s">
        <v>18</v>
      </c>
      <c r="D792" s="18">
        <f>D793+D795+D797+D798</f>
        <v>61120.200000000004</v>
      </c>
      <c r="E792" s="18">
        <f>E793+E795+E797+E798</f>
        <v>61120.200000000004</v>
      </c>
      <c r="F792" s="18">
        <f>F793+F795+F797+F798</f>
        <v>61120.200000000004</v>
      </c>
      <c r="G792" s="18">
        <f>G793+G795+G797+G798</f>
        <v>61120.200000000004</v>
      </c>
      <c r="H792" s="18">
        <f>H793+H795+H797+H798</f>
        <v>61120.200000000004</v>
      </c>
      <c r="I792" s="16">
        <f>G792/D792*100</f>
        <v>100</v>
      </c>
      <c r="J792" s="16">
        <f>G792/E792*100</f>
        <v>100</v>
      </c>
      <c r="K792" s="16">
        <f>G792/F792*100</f>
        <v>100</v>
      </c>
    </row>
    <row r="793" spans="1:11" s="2" customFormat="1" ht="30" x14ac:dyDescent="0.25">
      <c r="A793" s="109"/>
      <c r="B793" s="107"/>
      <c r="C793" s="17" t="s">
        <v>19</v>
      </c>
      <c r="D793" s="18">
        <v>1222.4000000000001</v>
      </c>
      <c r="E793" s="18">
        <v>1222.4000000000001</v>
      </c>
      <c r="F793" s="18">
        <v>1222.4000000000001</v>
      </c>
      <c r="G793" s="18">
        <v>1222.4000000000001</v>
      </c>
      <c r="H793" s="18">
        <v>1222.4000000000001</v>
      </c>
      <c r="I793" s="20">
        <f>G793/D793*100</f>
        <v>100</v>
      </c>
      <c r="J793" s="20">
        <f>G793/E793*100</f>
        <v>100</v>
      </c>
      <c r="K793" s="20">
        <f>G793/F793*100</f>
        <v>100</v>
      </c>
    </row>
    <row r="794" spans="1:11" s="2" customFormat="1" ht="75" x14ac:dyDescent="0.25">
      <c r="A794" s="109"/>
      <c r="B794" s="107"/>
      <c r="C794" s="36" t="s">
        <v>20</v>
      </c>
      <c r="D794" s="18">
        <f>D793</f>
        <v>1222.4000000000001</v>
      </c>
      <c r="E794" s="18">
        <f>E793</f>
        <v>1222.4000000000001</v>
      </c>
      <c r="F794" s="18">
        <f t="shared" ref="F794:H794" si="129">F793</f>
        <v>1222.4000000000001</v>
      </c>
      <c r="G794" s="18">
        <f t="shared" si="129"/>
        <v>1222.4000000000001</v>
      </c>
      <c r="H794" s="18">
        <f t="shared" si="129"/>
        <v>1222.4000000000001</v>
      </c>
      <c r="I794" s="20">
        <v>0</v>
      </c>
      <c r="J794" s="20">
        <v>0</v>
      </c>
      <c r="K794" s="20">
        <v>0</v>
      </c>
    </row>
    <row r="795" spans="1:11" s="2" customFormat="1" ht="45" x14ac:dyDescent="0.25">
      <c r="A795" s="109"/>
      <c r="B795" s="107"/>
      <c r="C795" s="17" t="s">
        <v>21</v>
      </c>
      <c r="D795" s="18">
        <v>59897.8</v>
      </c>
      <c r="E795" s="18">
        <v>59897.8</v>
      </c>
      <c r="F795" s="18">
        <v>59897.8</v>
      </c>
      <c r="G795" s="18">
        <v>59897.8</v>
      </c>
      <c r="H795" s="18">
        <v>59897.8</v>
      </c>
      <c r="I795" s="20">
        <v>0</v>
      </c>
      <c r="J795" s="20">
        <v>0</v>
      </c>
      <c r="K795" s="20">
        <v>0</v>
      </c>
    </row>
    <row r="796" spans="1:11" s="2" customFormat="1" ht="75" x14ac:dyDescent="0.25">
      <c r="A796" s="109"/>
      <c r="B796" s="107"/>
      <c r="C796" s="36" t="s">
        <v>22</v>
      </c>
      <c r="D796" s="18">
        <f>D795</f>
        <v>59897.8</v>
      </c>
      <c r="E796" s="18">
        <f>E795</f>
        <v>59897.8</v>
      </c>
      <c r="F796" s="18">
        <f>F795</f>
        <v>59897.8</v>
      </c>
      <c r="G796" s="18">
        <f>G795</f>
        <v>59897.8</v>
      </c>
      <c r="H796" s="18">
        <f>H795</f>
        <v>59897.8</v>
      </c>
      <c r="I796" s="20">
        <v>0</v>
      </c>
      <c r="J796" s="20">
        <v>0</v>
      </c>
      <c r="K796" s="20">
        <v>0</v>
      </c>
    </row>
    <row r="797" spans="1:11" s="2" customFormat="1" ht="45" x14ac:dyDescent="0.25">
      <c r="A797" s="109"/>
      <c r="B797" s="107"/>
      <c r="C797" s="17" t="s">
        <v>23</v>
      </c>
      <c r="D797" s="18">
        <v>0</v>
      </c>
      <c r="E797" s="18">
        <v>0</v>
      </c>
      <c r="F797" s="20">
        <v>0</v>
      </c>
      <c r="G797" s="20">
        <v>0</v>
      </c>
      <c r="H797" s="20">
        <v>0</v>
      </c>
      <c r="I797" s="20">
        <v>0</v>
      </c>
      <c r="J797" s="20">
        <v>0</v>
      </c>
      <c r="K797" s="20">
        <v>0</v>
      </c>
    </row>
    <row r="798" spans="1:11" s="2" customFormat="1" ht="45" x14ac:dyDescent="0.25">
      <c r="A798" s="110"/>
      <c r="B798" s="107"/>
      <c r="C798" s="17" t="s">
        <v>28</v>
      </c>
      <c r="D798" s="18">
        <v>0</v>
      </c>
      <c r="E798" s="18">
        <v>0</v>
      </c>
      <c r="F798" s="20">
        <v>0</v>
      </c>
      <c r="G798" s="20">
        <v>0</v>
      </c>
      <c r="H798" s="20">
        <v>0</v>
      </c>
      <c r="I798" s="20">
        <v>0</v>
      </c>
      <c r="J798" s="20">
        <v>0</v>
      </c>
      <c r="K798" s="20">
        <v>0</v>
      </c>
    </row>
    <row r="799" spans="1:11" s="2" customFormat="1" x14ac:dyDescent="0.25">
      <c r="A799" s="108" t="s">
        <v>141</v>
      </c>
      <c r="B799" s="107" t="s">
        <v>142</v>
      </c>
      <c r="C799" s="17" t="s">
        <v>18</v>
      </c>
      <c r="D799" s="18">
        <f>D800+D802+D804+D805</f>
        <v>10247</v>
      </c>
      <c r="E799" s="18">
        <f>E800+E802+E804+E805</f>
        <v>10247</v>
      </c>
      <c r="F799" s="18">
        <f>F800+F802+F804+F805</f>
        <v>10247</v>
      </c>
      <c r="G799" s="18">
        <f>G800+G802+G804+G805</f>
        <v>10247</v>
      </c>
      <c r="H799" s="18">
        <f>H800+H802+H804+H805</f>
        <v>10247</v>
      </c>
      <c r="I799" s="16">
        <f>G799/D799*100</f>
        <v>100</v>
      </c>
      <c r="J799" s="16">
        <f>G799/E799*100</f>
        <v>100</v>
      </c>
      <c r="K799" s="16">
        <f>G799/F799*100</f>
        <v>100</v>
      </c>
    </row>
    <row r="800" spans="1:11" s="2" customFormat="1" ht="30" x14ac:dyDescent="0.25">
      <c r="A800" s="109"/>
      <c r="B800" s="107"/>
      <c r="C800" s="17" t="s">
        <v>19</v>
      </c>
      <c r="D800" s="18">
        <v>205</v>
      </c>
      <c r="E800" s="18">
        <v>205</v>
      </c>
      <c r="F800" s="18">
        <v>205</v>
      </c>
      <c r="G800" s="18">
        <v>205</v>
      </c>
      <c r="H800" s="18">
        <v>205</v>
      </c>
      <c r="I800" s="20">
        <f>G800/D800*100</f>
        <v>100</v>
      </c>
      <c r="J800" s="20">
        <f>G800/E800*100</f>
        <v>100</v>
      </c>
      <c r="K800" s="20">
        <f>G800/F800*100</f>
        <v>100</v>
      </c>
    </row>
    <row r="801" spans="1:11" s="2" customFormat="1" ht="75" x14ac:dyDescent="0.25">
      <c r="A801" s="109"/>
      <c r="B801" s="107"/>
      <c r="C801" s="36" t="s">
        <v>20</v>
      </c>
      <c r="D801" s="18">
        <f>D800</f>
        <v>205</v>
      </c>
      <c r="E801" s="18">
        <f>E800</f>
        <v>205</v>
      </c>
      <c r="F801" s="18">
        <f t="shared" ref="F801:H801" si="130">F800</f>
        <v>205</v>
      </c>
      <c r="G801" s="18">
        <f t="shared" si="130"/>
        <v>205</v>
      </c>
      <c r="H801" s="18">
        <f t="shared" si="130"/>
        <v>205</v>
      </c>
      <c r="I801" s="20">
        <f t="shared" ref="I801:I803" si="131">G801/D801*100</f>
        <v>100</v>
      </c>
      <c r="J801" s="20">
        <f t="shared" ref="J801:J803" si="132">G801/E801*100</f>
        <v>100</v>
      </c>
      <c r="K801" s="20">
        <f t="shared" ref="K801:K802" si="133">G801/F801*100</f>
        <v>100</v>
      </c>
    </row>
    <row r="802" spans="1:11" s="2" customFormat="1" ht="45" x14ac:dyDescent="0.25">
      <c r="A802" s="109"/>
      <c r="B802" s="107"/>
      <c r="C802" s="17" t="s">
        <v>21</v>
      </c>
      <c r="D802" s="18">
        <v>10042</v>
      </c>
      <c r="E802" s="18">
        <v>10042</v>
      </c>
      <c r="F802" s="18">
        <v>10042</v>
      </c>
      <c r="G802" s="18">
        <v>10042</v>
      </c>
      <c r="H802" s="18">
        <v>10042</v>
      </c>
      <c r="I802" s="20">
        <f t="shared" si="131"/>
        <v>100</v>
      </c>
      <c r="J802" s="20">
        <f t="shared" si="132"/>
        <v>100</v>
      </c>
      <c r="K802" s="20">
        <f t="shared" si="133"/>
        <v>100</v>
      </c>
    </row>
    <row r="803" spans="1:11" s="2" customFormat="1" ht="75" x14ac:dyDescent="0.25">
      <c r="A803" s="109"/>
      <c r="B803" s="107"/>
      <c r="C803" s="36" t="s">
        <v>22</v>
      </c>
      <c r="D803" s="18">
        <f>D802</f>
        <v>10042</v>
      </c>
      <c r="E803" s="18">
        <f>E802</f>
        <v>10042</v>
      </c>
      <c r="F803" s="18">
        <f>F802</f>
        <v>10042</v>
      </c>
      <c r="G803" s="18">
        <f>G802</f>
        <v>10042</v>
      </c>
      <c r="H803" s="18">
        <f>H802</f>
        <v>10042</v>
      </c>
      <c r="I803" s="20">
        <f t="shared" si="131"/>
        <v>100</v>
      </c>
      <c r="J803" s="20">
        <f t="shared" si="132"/>
        <v>100</v>
      </c>
      <c r="K803" s="20">
        <v>0</v>
      </c>
    </row>
    <row r="804" spans="1:11" s="2" customFormat="1" ht="45" x14ac:dyDescent="0.25">
      <c r="A804" s="109"/>
      <c r="B804" s="107"/>
      <c r="C804" s="17" t="s">
        <v>23</v>
      </c>
      <c r="D804" s="18">
        <v>0</v>
      </c>
      <c r="E804" s="18">
        <v>0</v>
      </c>
      <c r="F804" s="20">
        <v>0</v>
      </c>
      <c r="G804" s="20">
        <v>0</v>
      </c>
      <c r="H804" s="20">
        <v>0</v>
      </c>
      <c r="I804" s="20">
        <v>0</v>
      </c>
      <c r="J804" s="20">
        <v>0</v>
      </c>
      <c r="K804" s="20">
        <v>0</v>
      </c>
    </row>
    <row r="805" spans="1:11" s="2" customFormat="1" ht="45" x14ac:dyDescent="0.25">
      <c r="A805" s="110"/>
      <c r="B805" s="107"/>
      <c r="C805" s="17" t="s">
        <v>28</v>
      </c>
      <c r="D805" s="18">
        <v>0</v>
      </c>
      <c r="E805" s="18">
        <v>0</v>
      </c>
      <c r="F805" s="20">
        <v>0</v>
      </c>
      <c r="G805" s="20">
        <v>0</v>
      </c>
      <c r="H805" s="20">
        <v>0</v>
      </c>
      <c r="I805" s="20">
        <v>0</v>
      </c>
      <c r="J805" s="20">
        <v>0</v>
      </c>
      <c r="K805" s="20">
        <v>0</v>
      </c>
    </row>
    <row r="806" spans="1:11" s="2" customFormat="1" x14ac:dyDescent="0.25">
      <c r="A806" s="108" t="s">
        <v>143</v>
      </c>
      <c r="B806" s="107" t="s">
        <v>31</v>
      </c>
      <c r="C806" s="17" t="s">
        <v>18</v>
      </c>
      <c r="D806" s="18">
        <f>D807+D809+D811+D813</f>
        <v>259199.7</v>
      </c>
      <c r="E806" s="18">
        <f>E807+E809+E811+E813</f>
        <v>259199.7</v>
      </c>
      <c r="F806" s="18">
        <f>F807+F809+F811+F813</f>
        <v>247199.7</v>
      </c>
      <c r="G806" s="18">
        <f>G807+G809+G811+G813</f>
        <v>220078.3</v>
      </c>
      <c r="H806" s="18">
        <f>H807+H809+H811+H813</f>
        <v>220078.3</v>
      </c>
      <c r="I806" s="16">
        <f>G806/D806*100</f>
        <v>84.906849815026789</v>
      </c>
      <c r="J806" s="16">
        <f>G806/E806*100</f>
        <v>84.906849815026789</v>
      </c>
      <c r="K806" s="16">
        <f>G806/F806*100</f>
        <v>89.028546555679469</v>
      </c>
    </row>
    <row r="807" spans="1:11" s="2" customFormat="1" ht="30" x14ac:dyDescent="0.25">
      <c r="A807" s="109"/>
      <c r="B807" s="107"/>
      <c r="C807" s="17" t="s">
        <v>19</v>
      </c>
      <c r="D807" s="18">
        <f>D815+D822+D829+D836</f>
        <v>80236</v>
      </c>
      <c r="E807" s="18">
        <f>E815+E822+E829+E836</f>
        <v>80236</v>
      </c>
      <c r="F807" s="18">
        <f t="shared" ref="F807:H807" si="134">F815+F822+F829+F836</f>
        <v>68236</v>
      </c>
      <c r="G807" s="18">
        <f t="shared" si="134"/>
        <v>63201.9</v>
      </c>
      <c r="H807" s="18">
        <f t="shared" si="134"/>
        <v>63201.9</v>
      </c>
      <c r="I807" s="20">
        <f>G807/D807*100</f>
        <v>78.770003489705374</v>
      </c>
      <c r="J807" s="20">
        <f>G807/E807*100</f>
        <v>78.770003489705374</v>
      </c>
      <c r="K807" s="20">
        <f>G807/F807*100</f>
        <v>92.622515973972682</v>
      </c>
    </row>
    <row r="808" spans="1:11" s="2" customFormat="1" ht="75" x14ac:dyDescent="0.25">
      <c r="A808" s="109"/>
      <c r="B808" s="107"/>
      <c r="C808" s="36" t="s">
        <v>20</v>
      </c>
      <c r="D808" s="18">
        <f>D807</f>
        <v>80236</v>
      </c>
      <c r="E808" s="18">
        <f t="shared" ref="E808:H808" si="135">E807</f>
        <v>80236</v>
      </c>
      <c r="F808" s="18">
        <f t="shared" si="135"/>
        <v>68236</v>
      </c>
      <c r="G808" s="18">
        <f t="shared" si="135"/>
        <v>63201.9</v>
      </c>
      <c r="H808" s="18">
        <f t="shared" si="135"/>
        <v>63201.9</v>
      </c>
      <c r="I808" s="20">
        <v>0</v>
      </c>
      <c r="J808" s="20">
        <v>0</v>
      </c>
      <c r="K808" s="20">
        <v>0</v>
      </c>
    </row>
    <row r="809" spans="1:11" s="2" customFormat="1" ht="60" x14ac:dyDescent="0.25">
      <c r="A809" s="109"/>
      <c r="B809" s="107"/>
      <c r="C809" s="17" t="s">
        <v>120</v>
      </c>
      <c r="D809" s="18">
        <f>D817+D824+D832</f>
        <v>178963.7</v>
      </c>
      <c r="E809" s="18">
        <f t="shared" ref="E809:H809" si="136">E817+E824+E832</f>
        <v>178963.7</v>
      </c>
      <c r="F809" s="18">
        <f t="shared" si="136"/>
        <v>178963.7</v>
      </c>
      <c r="G809" s="18">
        <f t="shared" si="136"/>
        <v>156876.4</v>
      </c>
      <c r="H809" s="18">
        <f t="shared" si="136"/>
        <v>156876.4</v>
      </c>
      <c r="I809" s="20">
        <v>0</v>
      </c>
      <c r="J809" s="20">
        <v>0</v>
      </c>
      <c r="K809" s="20">
        <v>0</v>
      </c>
    </row>
    <row r="810" spans="1:11" s="2" customFormat="1" ht="75" x14ac:dyDescent="0.25">
      <c r="A810" s="109"/>
      <c r="B810" s="107"/>
      <c r="C810" s="36" t="s">
        <v>22</v>
      </c>
      <c r="D810" s="18">
        <f>D809</f>
        <v>178963.7</v>
      </c>
      <c r="E810" s="18">
        <f t="shared" ref="E810:G810" si="137">E809</f>
        <v>178963.7</v>
      </c>
      <c r="F810" s="18">
        <f t="shared" si="137"/>
        <v>178963.7</v>
      </c>
      <c r="G810" s="18">
        <f t="shared" si="137"/>
        <v>156876.4</v>
      </c>
      <c r="H810" s="18">
        <f>H809</f>
        <v>156876.4</v>
      </c>
      <c r="I810" s="20">
        <v>0</v>
      </c>
      <c r="J810" s="20">
        <v>0</v>
      </c>
      <c r="K810" s="20">
        <v>0</v>
      </c>
    </row>
    <row r="811" spans="1:11" s="2" customFormat="1" ht="45" x14ac:dyDescent="0.25">
      <c r="A811" s="109"/>
      <c r="B811" s="107"/>
      <c r="C811" s="17" t="s">
        <v>23</v>
      </c>
      <c r="D811" s="18">
        <v>0</v>
      </c>
      <c r="E811" s="18">
        <v>0</v>
      </c>
      <c r="F811" s="20">
        <v>0</v>
      </c>
      <c r="G811" s="20">
        <v>0</v>
      </c>
      <c r="H811" s="20">
        <v>0</v>
      </c>
      <c r="I811" s="20">
        <v>0</v>
      </c>
      <c r="J811" s="20">
        <v>0</v>
      </c>
      <c r="K811" s="20">
        <v>0</v>
      </c>
    </row>
    <row r="812" spans="1:11" s="2" customFormat="1" ht="60" x14ac:dyDescent="0.25">
      <c r="A812" s="109"/>
      <c r="B812" s="107"/>
      <c r="C812" s="33" t="s">
        <v>121</v>
      </c>
      <c r="D812" s="34">
        <v>38100</v>
      </c>
      <c r="E812" s="35">
        <v>0</v>
      </c>
      <c r="F812" s="35">
        <v>0</v>
      </c>
      <c r="G812" s="20"/>
      <c r="H812" s="20"/>
      <c r="I812" s="20"/>
      <c r="J812" s="20"/>
      <c r="K812" s="20"/>
    </row>
    <row r="813" spans="1:11" s="2" customFormat="1" ht="45" x14ac:dyDescent="0.25">
      <c r="A813" s="110"/>
      <c r="B813" s="107"/>
      <c r="C813" s="17" t="s">
        <v>28</v>
      </c>
      <c r="D813" s="18">
        <v>0</v>
      </c>
      <c r="E813" s="18">
        <v>0</v>
      </c>
      <c r="F813" s="20">
        <v>0</v>
      </c>
      <c r="G813" s="20">
        <v>0</v>
      </c>
      <c r="H813" s="20">
        <v>0</v>
      </c>
      <c r="I813" s="20">
        <v>0</v>
      </c>
      <c r="J813" s="20">
        <v>0</v>
      </c>
      <c r="K813" s="20">
        <v>0</v>
      </c>
    </row>
    <row r="814" spans="1:11" s="2" customFormat="1" x14ac:dyDescent="0.25">
      <c r="A814" s="111" t="s">
        <v>144</v>
      </c>
      <c r="B814" s="107" t="s">
        <v>31</v>
      </c>
      <c r="C814" s="17" t="s">
        <v>18</v>
      </c>
      <c r="D814" s="18">
        <f>D815+D817+D819+D820</f>
        <v>135704.5</v>
      </c>
      <c r="E814" s="18">
        <f>E815+E817+E819+E820</f>
        <v>135704.5</v>
      </c>
      <c r="F814" s="18">
        <f>F815+F817+F819+F820</f>
        <v>135704.5</v>
      </c>
      <c r="G814" s="18">
        <f>G815+G817+G819+G820</f>
        <v>129965.1</v>
      </c>
      <c r="H814" s="18">
        <f>H815+H817+H819+H820</f>
        <v>129965.1</v>
      </c>
      <c r="I814" s="16">
        <f>G814/D814*100</f>
        <v>95.770663463628708</v>
      </c>
      <c r="J814" s="16">
        <f>G814/E814*100</f>
        <v>95.770663463628708</v>
      </c>
      <c r="K814" s="16">
        <f>G814/F814*100</f>
        <v>95.770663463628708</v>
      </c>
    </row>
    <row r="815" spans="1:11" s="2" customFormat="1" ht="30" x14ac:dyDescent="0.25">
      <c r="A815" s="105"/>
      <c r="B815" s="107"/>
      <c r="C815" s="17" t="s">
        <v>19</v>
      </c>
      <c r="D815" s="18">
        <v>46261.4</v>
      </c>
      <c r="E815" s="18">
        <v>46261.4</v>
      </c>
      <c r="F815" s="18">
        <v>46261.4</v>
      </c>
      <c r="G815" s="18">
        <v>44304.9</v>
      </c>
      <c r="H815" s="18">
        <v>44304.9</v>
      </c>
      <c r="I815" s="20">
        <f>G815/D815*100</f>
        <v>95.770772177236324</v>
      </c>
      <c r="J815" s="20">
        <f>G815/E815*100</f>
        <v>95.770772177236324</v>
      </c>
      <c r="K815" s="20">
        <f>G815/F815*100</f>
        <v>95.770772177236324</v>
      </c>
    </row>
    <row r="816" spans="1:11" s="2" customFormat="1" ht="75" x14ac:dyDescent="0.25">
      <c r="A816" s="105"/>
      <c r="B816" s="107"/>
      <c r="C816" s="36" t="s">
        <v>20</v>
      </c>
      <c r="D816" s="18">
        <f>D815</f>
        <v>46261.4</v>
      </c>
      <c r="E816" s="18">
        <f t="shared" ref="E816:H816" si="138">E815</f>
        <v>46261.4</v>
      </c>
      <c r="F816" s="18">
        <f t="shared" si="138"/>
        <v>46261.4</v>
      </c>
      <c r="G816" s="18">
        <f t="shared" si="138"/>
        <v>44304.9</v>
      </c>
      <c r="H816" s="18">
        <f t="shared" si="138"/>
        <v>44304.9</v>
      </c>
      <c r="I816" s="20">
        <v>0</v>
      </c>
      <c r="J816" s="20">
        <v>0</v>
      </c>
      <c r="K816" s="20">
        <v>0</v>
      </c>
    </row>
    <row r="817" spans="1:11" s="2" customFormat="1" ht="45" x14ac:dyDescent="0.25">
      <c r="A817" s="105"/>
      <c r="B817" s="107"/>
      <c r="C817" s="17" t="s">
        <v>21</v>
      </c>
      <c r="D817" s="18">
        <v>89443.1</v>
      </c>
      <c r="E817" s="18">
        <v>89443.1</v>
      </c>
      <c r="F817" s="18">
        <v>89443.1</v>
      </c>
      <c r="G817" s="20">
        <v>85660.2</v>
      </c>
      <c r="H817" s="20">
        <v>85660.2</v>
      </c>
      <c r="I817" s="20">
        <f>G817/D817*100</f>
        <v>95.770607235214328</v>
      </c>
      <c r="J817" s="20">
        <f>G817/E817*100</f>
        <v>95.770607235214328</v>
      </c>
      <c r="K817" s="20">
        <f>G817/F817*100</f>
        <v>95.770607235214328</v>
      </c>
    </row>
    <row r="818" spans="1:11" s="2" customFormat="1" ht="75" x14ac:dyDescent="0.25">
      <c r="A818" s="105"/>
      <c r="B818" s="107"/>
      <c r="C818" s="36" t="s">
        <v>22</v>
      </c>
      <c r="D818" s="18">
        <f>D817</f>
        <v>89443.1</v>
      </c>
      <c r="E818" s="18">
        <f t="shared" ref="E818:H818" si="139">E817</f>
        <v>89443.1</v>
      </c>
      <c r="F818" s="18">
        <f t="shared" si="139"/>
        <v>89443.1</v>
      </c>
      <c r="G818" s="18">
        <f t="shared" si="139"/>
        <v>85660.2</v>
      </c>
      <c r="H818" s="18">
        <f t="shared" si="139"/>
        <v>85660.2</v>
      </c>
      <c r="I818" s="20">
        <v>0</v>
      </c>
      <c r="J818" s="20">
        <v>0</v>
      </c>
      <c r="K818" s="20">
        <v>0</v>
      </c>
    </row>
    <row r="819" spans="1:11" s="2" customFormat="1" ht="45" x14ac:dyDescent="0.25">
      <c r="A819" s="105"/>
      <c r="B819" s="107"/>
      <c r="C819" s="17" t="s">
        <v>23</v>
      </c>
      <c r="D819" s="18">
        <v>0</v>
      </c>
      <c r="E819" s="18">
        <v>0</v>
      </c>
      <c r="F819" s="20">
        <v>0</v>
      </c>
      <c r="G819" s="20">
        <v>0</v>
      </c>
      <c r="H819" s="20">
        <v>0</v>
      </c>
      <c r="I819" s="20">
        <v>0</v>
      </c>
      <c r="J819" s="20">
        <v>0</v>
      </c>
      <c r="K819" s="20">
        <v>0</v>
      </c>
    </row>
    <row r="820" spans="1:11" s="2" customFormat="1" ht="45" x14ac:dyDescent="0.25">
      <c r="A820" s="112"/>
      <c r="B820" s="107"/>
      <c r="C820" s="17" t="s">
        <v>28</v>
      </c>
      <c r="D820" s="18">
        <v>0</v>
      </c>
      <c r="E820" s="18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0</v>
      </c>
    </row>
    <row r="821" spans="1:11" s="2" customFormat="1" x14ac:dyDescent="0.25">
      <c r="A821" s="111" t="s">
        <v>145</v>
      </c>
      <c r="B821" s="107" t="s">
        <v>31</v>
      </c>
      <c r="C821" s="17" t="s">
        <v>18</v>
      </c>
      <c r="D821" s="18">
        <f>D822+D824+D826+D827</f>
        <v>49505.799999999996</v>
      </c>
      <c r="E821" s="18">
        <f>E822+E824+E826+E827</f>
        <v>49505.799999999996</v>
      </c>
      <c r="F821" s="18">
        <f>F822+F824+F826+F827</f>
        <v>49505.799999999996</v>
      </c>
      <c r="G821" s="18">
        <f>G822+G824+G826+G827</f>
        <v>48004.200000000004</v>
      </c>
      <c r="H821" s="18">
        <f>H822+H824+H826+H827</f>
        <v>48004.200000000004</v>
      </c>
      <c r="I821" s="16">
        <f>G821/D821*100</f>
        <v>96.966820049367968</v>
      </c>
      <c r="J821" s="16">
        <f>G821/E821*100</f>
        <v>96.966820049367968</v>
      </c>
      <c r="K821" s="16">
        <f>G821/F821*100</f>
        <v>96.966820049367968</v>
      </c>
    </row>
    <row r="822" spans="1:11" s="2" customFormat="1" ht="30" x14ac:dyDescent="0.25">
      <c r="A822" s="105"/>
      <c r="B822" s="107"/>
      <c r="C822" s="17" t="s">
        <v>19</v>
      </c>
      <c r="D822" s="18">
        <v>3785.2</v>
      </c>
      <c r="E822" s="18">
        <v>3785.2</v>
      </c>
      <c r="F822" s="18">
        <v>3785.2</v>
      </c>
      <c r="G822" s="18">
        <v>3670.8</v>
      </c>
      <c r="H822" s="18">
        <v>3670.8</v>
      </c>
      <c r="I822" s="20">
        <f>G822/D822*100</f>
        <v>96.977702631300872</v>
      </c>
      <c r="J822" s="20">
        <f>G822/E822*100</f>
        <v>96.977702631300872</v>
      </c>
      <c r="K822" s="20">
        <f>G822/F822*100</f>
        <v>96.977702631300872</v>
      </c>
    </row>
    <row r="823" spans="1:11" s="2" customFormat="1" ht="75" x14ac:dyDescent="0.25">
      <c r="A823" s="105"/>
      <c r="B823" s="107"/>
      <c r="C823" s="36" t="s">
        <v>20</v>
      </c>
      <c r="D823" s="18">
        <f>D822</f>
        <v>3785.2</v>
      </c>
      <c r="E823" s="18">
        <f t="shared" ref="E823:H823" si="140">E822</f>
        <v>3785.2</v>
      </c>
      <c r="F823" s="18">
        <f t="shared" si="140"/>
        <v>3785.2</v>
      </c>
      <c r="G823" s="18">
        <f t="shared" si="140"/>
        <v>3670.8</v>
      </c>
      <c r="H823" s="18">
        <f t="shared" si="140"/>
        <v>3670.8</v>
      </c>
      <c r="I823" s="20">
        <v>0</v>
      </c>
      <c r="J823" s="20">
        <v>0</v>
      </c>
      <c r="K823" s="20">
        <v>0</v>
      </c>
    </row>
    <row r="824" spans="1:11" s="2" customFormat="1" ht="45" x14ac:dyDescent="0.25">
      <c r="A824" s="105"/>
      <c r="B824" s="107"/>
      <c r="C824" s="17" t="s">
        <v>21</v>
      </c>
      <c r="D824" s="18">
        <v>45720.6</v>
      </c>
      <c r="E824" s="18">
        <v>45720.6</v>
      </c>
      <c r="F824" s="18">
        <v>45720.6</v>
      </c>
      <c r="G824" s="20">
        <v>44333.4</v>
      </c>
      <c r="H824" s="20">
        <v>44333.4</v>
      </c>
      <c r="I824" s="20">
        <f>G824/D824*100</f>
        <v>96.965919082426737</v>
      </c>
      <c r="J824" s="20">
        <f>G824/E824*100</f>
        <v>96.965919082426737</v>
      </c>
      <c r="K824" s="20">
        <f>G824/F824*100</f>
        <v>96.965919082426737</v>
      </c>
    </row>
    <row r="825" spans="1:11" s="2" customFormat="1" ht="75" x14ac:dyDescent="0.25">
      <c r="A825" s="105"/>
      <c r="B825" s="107"/>
      <c r="C825" s="36" t="s">
        <v>22</v>
      </c>
      <c r="D825" s="18">
        <f>D824</f>
        <v>45720.6</v>
      </c>
      <c r="E825" s="18">
        <f t="shared" ref="E825:H825" si="141">E824</f>
        <v>45720.6</v>
      </c>
      <c r="F825" s="18">
        <f t="shared" si="141"/>
        <v>45720.6</v>
      </c>
      <c r="G825" s="18">
        <f t="shared" si="141"/>
        <v>44333.4</v>
      </c>
      <c r="H825" s="18">
        <f t="shared" si="141"/>
        <v>44333.4</v>
      </c>
      <c r="I825" s="20">
        <v>0</v>
      </c>
      <c r="J825" s="20">
        <v>0</v>
      </c>
      <c r="K825" s="20">
        <v>0</v>
      </c>
    </row>
    <row r="826" spans="1:11" s="2" customFormat="1" ht="45" x14ac:dyDescent="0.25">
      <c r="A826" s="105"/>
      <c r="B826" s="107"/>
      <c r="C826" s="17" t="s">
        <v>23</v>
      </c>
      <c r="D826" s="18">
        <v>0</v>
      </c>
      <c r="E826" s="18">
        <v>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</row>
    <row r="827" spans="1:11" s="2" customFormat="1" ht="45" x14ac:dyDescent="0.25">
      <c r="A827" s="112"/>
      <c r="B827" s="107"/>
      <c r="C827" s="17" t="s">
        <v>28</v>
      </c>
      <c r="D827" s="18">
        <v>0</v>
      </c>
      <c r="E827" s="18">
        <v>0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  <c r="K827" s="20">
        <v>0</v>
      </c>
    </row>
    <row r="828" spans="1:11" s="2" customFormat="1" x14ac:dyDescent="0.25">
      <c r="A828" s="105" t="s">
        <v>146</v>
      </c>
      <c r="B828" s="107" t="s">
        <v>31</v>
      </c>
      <c r="C828" s="17" t="s">
        <v>18</v>
      </c>
      <c r="D828" s="18">
        <f>D829+D831+D833+D834</f>
        <v>65903.5</v>
      </c>
      <c r="E828" s="18">
        <f>E829+E831+E833+E834</f>
        <v>65903.5</v>
      </c>
      <c r="F828" s="18">
        <f>F829+F831+F833+F834</f>
        <v>53903.5</v>
      </c>
      <c r="G828" s="18">
        <f>G829+G831+G833+G834</f>
        <v>35410.9</v>
      </c>
      <c r="H828" s="18">
        <f>H829+H831+H833+H834</f>
        <v>35410.9</v>
      </c>
      <c r="I828" s="16">
        <f>G828/D828*100</f>
        <v>53.731440667035891</v>
      </c>
      <c r="J828" s="16">
        <f>G828/E828*100</f>
        <v>53.731440667035891</v>
      </c>
      <c r="K828" s="16">
        <f>G828/F828*100</f>
        <v>65.693136809298096</v>
      </c>
    </row>
    <row r="829" spans="1:11" s="2" customFormat="1" ht="30" x14ac:dyDescent="0.25">
      <c r="A829" s="105"/>
      <c r="B829" s="107"/>
      <c r="C829" s="17" t="s">
        <v>19</v>
      </c>
      <c r="D829" s="18">
        <v>22103.5</v>
      </c>
      <c r="E829" s="18">
        <v>22103.5</v>
      </c>
      <c r="F829" s="18">
        <v>10103.5</v>
      </c>
      <c r="G829" s="18">
        <v>8528.1</v>
      </c>
      <c r="H829" s="18">
        <v>8528.1</v>
      </c>
      <c r="I829" s="20">
        <f>G829/D829*100</f>
        <v>38.582577419865629</v>
      </c>
      <c r="J829" s="20">
        <f>G829/E829*100</f>
        <v>38.582577419865629</v>
      </c>
      <c r="K829" s="20">
        <f>G829/F829*100</f>
        <v>84.407383579947549</v>
      </c>
    </row>
    <row r="830" spans="1:11" s="2" customFormat="1" ht="75" x14ac:dyDescent="0.25">
      <c r="A830" s="105"/>
      <c r="B830" s="107"/>
      <c r="C830" s="36" t="s">
        <v>20</v>
      </c>
      <c r="D830" s="18">
        <v>3603.5</v>
      </c>
      <c r="E830" s="18">
        <v>3603.5</v>
      </c>
      <c r="F830" s="18">
        <v>3603.5</v>
      </c>
      <c r="G830" s="18">
        <v>2211.6</v>
      </c>
      <c r="H830" s="18">
        <v>2211.6</v>
      </c>
      <c r="I830" s="20">
        <v>0</v>
      </c>
      <c r="J830" s="20">
        <v>0</v>
      </c>
      <c r="K830" s="20">
        <v>0</v>
      </c>
    </row>
    <row r="831" spans="1:11" s="2" customFormat="1" ht="45" x14ac:dyDescent="0.25">
      <c r="A831" s="105"/>
      <c r="B831" s="107"/>
      <c r="C831" s="17" t="s">
        <v>21</v>
      </c>
      <c r="D831" s="18">
        <v>43800</v>
      </c>
      <c r="E831" s="18">
        <v>43800</v>
      </c>
      <c r="F831" s="18">
        <v>43800</v>
      </c>
      <c r="G831" s="20">
        <v>26882.799999999999</v>
      </c>
      <c r="H831" s="20">
        <v>26882.799999999999</v>
      </c>
      <c r="I831" s="20">
        <f>G831/D831*100</f>
        <v>61.376255707762553</v>
      </c>
      <c r="J831" s="20">
        <f>G831/E831*100</f>
        <v>61.376255707762553</v>
      </c>
      <c r="K831" s="20">
        <f>G831/F831*100</f>
        <v>61.376255707762553</v>
      </c>
    </row>
    <row r="832" spans="1:11" s="2" customFormat="1" ht="75" x14ac:dyDescent="0.25">
      <c r="A832" s="105"/>
      <c r="B832" s="107"/>
      <c r="C832" s="36" t="s">
        <v>22</v>
      </c>
      <c r="D832" s="18">
        <f>D831</f>
        <v>43800</v>
      </c>
      <c r="E832" s="18">
        <f t="shared" ref="E832:H832" si="142">E831</f>
        <v>43800</v>
      </c>
      <c r="F832" s="18">
        <f t="shared" si="142"/>
        <v>43800</v>
      </c>
      <c r="G832" s="18">
        <f t="shared" si="142"/>
        <v>26882.799999999999</v>
      </c>
      <c r="H832" s="18">
        <f t="shared" si="142"/>
        <v>26882.799999999999</v>
      </c>
      <c r="I832" s="20">
        <v>0</v>
      </c>
      <c r="J832" s="20">
        <v>0</v>
      </c>
      <c r="K832" s="20">
        <v>0</v>
      </c>
    </row>
    <row r="833" spans="1:11" s="2" customFormat="1" ht="45" x14ac:dyDescent="0.25">
      <c r="A833" s="105"/>
      <c r="B833" s="107"/>
      <c r="C833" s="17" t="s">
        <v>23</v>
      </c>
      <c r="D833" s="18">
        <v>0</v>
      </c>
      <c r="E833" s="18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</row>
    <row r="834" spans="1:11" s="2" customFormat="1" ht="45.75" thickBot="1" x14ac:dyDescent="0.3">
      <c r="A834" s="106"/>
      <c r="B834" s="107"/>
      <c r="C834" s="17" t="s">
        <v>28</v>
      </c>
      <c r="D834" s="18">
        <v>0</v>
      </c>
      <c r="E834" s="18">
        <v>0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0</v>
      </c>
    </row>
    <row r="835" spans="1:11" s="2" customFormat="1" x14ac:dyDescent="0.25">
      <c r="A835" s="105" t="s">
        <v>147</v>
      </c>
      <c r="B835" s="107" t="s">
        <v>31</v>
      </c>
      <c r="C835" s="17" t="s">
        <v>18</v>
      </c>
      <c r="D835" s="18">
        <f>D836+D838+D841+D842</f>
        <v>46185.9</v>
      </c>
      <c r="E835" s="18">
        <f>E836+E838+E841+E842</f>
        <v>46185.9</v>
      </c>
      <c r="F835" s="18">
        <f>F836+F838+F841+F842</f>
        <v>46185.9</v>
      </c>
      <c r="G835" s="18">
        <f>G836+G838+G841+G842</f>
        <v>44798.1</v>
      </c>
      <c r="H835" s="18">
        <f>H836+H838+H841+H842</f>
        <v>44798.1</v>
      </c>
      <c r="I835" s="16">
        <f>G835/D835*100</f>
        <v>96.995186842737709</v>
      </c>
      <c r="J835" s="16">
        <f>G835/E835*100</f>
        <v>96.995186842737709</v>
      </c>
      <c r="K835" s="16">
        <f>G835/F835*100</f>
        <v>96.995186842737709</v>
      </c>
    </row>
    <row r="836" spans="1:11" s="2" customFormat="1" ht="30" x14ac:dyDescent="0.25">
      <c r="A836" s="105"/>
      <c r="B836" s="107"/>
      <c r="C836" s="17" t="s">
        <v>19</v>
      </c>
      <c r="D836" s="18">
        <v>8085.9</v>
      </c>
      <c r="E836" s="18">
        <v>8085.9</v>
      </c>
      <c r="F836" s="18">
        <v>8085.9</v>
      </c>
      <c r="G836" s="18">
        <v>6698.1</v>
      </c>
      <c r="H836" s="18">
        <v>6698.1</v>
      </c>
      <c r="I836" s="20">
        <f>G836/D836*100</f>
        <v>82.8367899677216</v>
      </c>
      <c r="J836" s="20">
        <f>G836/E836*100</f>
        <v>82.8367899677216</v>
      </c>
      <c r="K836" s="20">
        <f>G836/F836*100</f>
        <v>82.8367899677216</v>
      </c>
    </row>
    <row r="837" spans="1:11" s="2" customFormat="1" ht="75" x14ac:dyDescent="0.25">
      <c r="A837" s="105"/>
      <c r="B837" s="107"/>
      <c r="C837" s="36" t="s">
        <v>20</v>
      </c>
      <c r="D837" s="18">
        <v>777.6</v>
      </c>
      <c r="E837" s="18">
        <v>777.6</v>
      </c>
      <c r="F837" s="18">
        <v>777.6</v>
      </c>
      <c r="G837" s="18">
        <v>777.6</v>
      </c>
      <c r="H837" s="18">
        <v>777.6</v>
      </c>
      <c r="I837" s="20">
        <v>0</v>
      </c>
      <c r="J837" s="20">
        <v>0</v>
      </c>
      <c r="K837" s="20">
        <v>0</v>
      </c>
    </row>
    <row r="838" spans="1:11" s="2" customFormat="1" ht="60" x14ac:dyDescent="0.25">
      <c r="A838" s="105"/>
      <c r="B838" s="107"/>
      <c r="C838" s="37" t="s">
        <v>120</v>
      </c>
      <c r="D838" s="18">
        <v>38100</v>
      </c>
      <c r="E838" s="18">
        <v>38100</v>
      </c>
      <c r="F838" s="18">
        <v>38100</v>
      </c>
      <c r="G838" s="20">
        <v>38100</v>
      </c>
      <c r="H838" s="20">
        <v>38100</v>
      </c>
      <c r="I838" s="20">
        <v>0</v>
      </c>
      <c r="J838" s="20">
        <v>0</v>
      </c>
      <c r="K838" s="20">
        <v>0</v>
      </c>
    </row>
    <row r="839" spans="1:11" s="2" customFormat="1" ht="60" x14ac:dyDescent="0.25">
      <c r="A839" s="105"/>
      <c r="B839" s="107"/>
      <c r="C839" s="38" t="s">
        <v>121</v>
      </c>
      <c r="D839" s="18">
        <v>0</v>
      </c>
      <c r="E839" s="18">
        <v>0</v>
      </c>
      <c r="F839" s="18"/>
      <c r="G839" s="20"/>
      <c r="H839" s="20"/>
      <c r="I839" s="20"/>
      <c r="J839" s="20"/>
      <c r="K839" s="20"/>
    </row>
    <row r="840" spans="1:11" s="2" customFormat="1" ht="60" x14ac:dyDescent="0.25">
      <c r="A840" s="105"/>
      <c r="B840" s="107"/>
      <c r="C840" s="33" t="s">
        <v>121</v>
      </c>
      <c r="D840" s="18">
        <f>D838</f>
        <v>38100</v>
      </c>
      <c r="E840" s="18">
        <f t="shared" ref="E840:H840" si="143">E838</f>
        <v>38100</v>
      </c>
      <c r="F840" s="18">
        <f t="shared" si="143"/>
        <v>38100</v>
      </c>
      <c r="G840" s="18">
        <f t="shared" si="143"/>
        <v>38100</v>
      </c>
      <c r="H840" s="18">
        <f t="shared" si="143"/>
        <v>38100</v>
      </c>
      <c r="I840" s="20">
        <v>0</v>
      </c>
      <c r="J840" s="20">
        <v>0</v>
      </c>
      <c r="K840" s="20">
        <v>0</v>
      </c>
    </row>
    <row r="841" spans="1:11" s="2" customFormat="1" ht="45" x14ac:dyDescent="0.25">
      <c r="A841" s="105"/>
      <c r="B841" s="107"/>
      <c r="C841" s="17" t="s">
        <v>23</v>
      </c>
      <c r="D841" s="18">
        <v>0</v>
      </c>
      <c r="E841" s="18">
        <v>0</v>
      </c>
      <c r="F841" s="20">
        <v>0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</row>
    <row r="842" spans="1:11" s="2" customFormat="1" ht="45.75" thickBot="1" x14ac:dyDescent="0.3">
      <c r="A842" s="106"/>
      <c r="B842" s="107"/>
      <c r="C842" s="17" t="s">
        <v>28</v>
      </c>
      <c r="D842" s="18">
        <v>0</v>
      </c>
      <c r="E842" s="18">
        <v>0</v>
      </c>
      <c r="F842" s="20">
        <v>0</v>
      </c>
      <c r="G842" s="20">
        <v>0</v>
      </c>
      <c r="H842" s="20">
        <v>0</v>
      </c>
      <c r="I842" s="20">
        <v>0</v>
      </c>
      <c r="J842" s="20">
        <v>0</v>
      </c>
      <c r="K842" s="20">
        <v>0</v>
      </c>
    </row>
    <row r="843" spans="1:11" s="2" customFormat="1" x14ac:dyDescent="0.25">
      <c r="A843" s="3"/>
      <c r="B843" s="39"/>
      <c r="I843" s="3"/>
      <c r="J843" s="3"/>
    </row>
    <row r="844" spans="1:11" s="2" customFormat="1" x14ac:dyDescent="0.25">
      <c r="A844" s="3"/>
      <c r="B844" s="39"/>
      <c r="I844" s="3"/>
      <c r="J844" s="3"/>
    </row>
    <row r="845" spans="1:11" s="2" customFormat="1" x14ac:dyDescent="0.25">
      <c r="A845" s="3"/>
      <c r="B845" s="39"/>
      <c r="I845" s="3"/>
      <c r="J845" s="3"/>
    </row>
    <row r="846" spans="1:11" s="2" customFormat="1" x14ac:dyDescent="0.25">
      <c r="A846" s="3"/>
      <c r="B846" s="39"/>
      <c r="I846" s="3"/>
      <c r="J846" s="3"/>
    </row>
    <row r="847" spans="1:11" s="2" customFormat="1" x14ac:dyDescent="0.25">
      <c r="A847" s="3"/>
      <c r="B847" s="39"/>
      <c r="I847" s="3"/>
      <c r="J847" s="3"/>
    </row>
    <row r="848" spans="1:11" s="2" customFormat="1" x14ac:dyDescent="0.25">
      <c r="A848" s="3"/>
      <c r="B848" s="39"/>
      <c r="I848" s="3"/>
      <c r="J848" s="3"/>
    </row>
    <row r="849" spans="1:10" s="2" customFormat="1" x14ac:dyDescent="0.25">
      <c r="A849" s="3"/>
      <c r="B849" s="39"/>
      <c r="I849" s="3"/>
      <c r="J849" s="3"/>
    </row>
    <row r="850" spans="1:10" s="2" customFormat="1" x14ac:dyDescent="0.25">
      <c r="A850" s="3"/>
      <c r="B850" s="39"/>
      <c r="I850" s="3"/>
      <c r="J850" s="3"/>
    </row>
    <row r="851" spans="1:10" s="2" customFormat="1" x14ac:dyDescent="0.25">
      <c r="A851" s="3"/>
      <c r="B851" s="39"/>
      <c r="I851" s="3"/>
      <c r="J851" s="3"/>
    </row>
    <row r="852" spans="1:10" s="2" customFormat="1" x14ac:dyDescent="0.25">
      <c r="A852" s="3"/>
      <c r="B852" s="39"/>
      <c r="I852" s="3"/>
      <c r="J852" s="3"/>
    </row>
    <row r="853" spans="1:10" s="2" customFormat="1" x14ac:dyDescent="0.25">
      <c r="A853" s="3"/>
      <c r="B853" s="39"/>
      <c r="I853" s="3"/>
      <c r="J853" s="3"/>
    </row>
    <row r="854" spans="1:10" s="2" customFormat="1" x14ac:dyDescent="0.25">
      <c r="A854" s="3"/>
      <c r="B854" s="39"/>
      <c r="I854" s="3"/>
      <c r="J854" s="3"/>
    </row>
    <row r="855" spans="1:10" s="2" customFormat="1" x14ac:dyDescent="0.25">
      <c r="A855" s="3"/>
      <c r="B855" s="39"/>
      <c r="I855" s="3"/>
      <c r="J855" s="3"/>
    </row>
    <row r="856" spans="1:10" s="2" customFormat="1" x14ac:dyDescent="0.25">
      <c r="A856" s="3"/>
      <c r="B856" s="39"/>
      <c r="I856" s="3"/>
      <c r="J856" s="3"/>
    </row>
    <row r="857" spans="1:10" s="2" customFormat="1" x14ac:dyDescent="0.25">
      <c r="A857" s="3"/>
      <c r="B857" s="39"/>
      <c r="I857" s="3"/>
      <c r="J857" s="3"/>
    </row>
    <row r="858" spans="1:10" s="2" customFormat="1" x14ac:dyDescent="0.25">
      <c r="A858" s="3"/>
      <c r="B858" s="39"/>
      <c r="I858" s="3"/>
      <c r="J858" s="3"/>
    </row>
    <row r="859" spans="1:10" s="2" customFormat="1" x14ac:dyDescent="0.25">
      <c r="A859" s="3"/>
      <c r="B859" s="39"/>
      <c r="I859" s="3"/>
      <c r="J859" s="3"/>
    </row>
    <row r="860" spans="1:10" s="2" customFormat="1" x14ac:dyDescent="0.25">
      <c r="A860" s="3"/>
      <c r="B860" s="39"/>
      <c r="I860" s="3"/>
      <c r="J860" s="3"/>
    </row>
    <row r="861" spans="1:10" s="2" customFormat="1" x14ac:dyDescent="0.25">
      <c r="A861" s="3"/>
      <c r="B861" s="39"/>
      <c r="I861" s="3"/>
      <c r="J861" s="3"/>
    </row>
    <row r="862" spans="1:10" s="2" customFormat="1" x14ac:dyDescent="0.25">
      <c r="A862" s="3"/>
      <c r="B862" s="39"/>
      <c r="I862" s="3"/>
      <c r="J862" s="3"/>
    </row>
    <row r="863" spans="1:10" s="2" customFormat="1" x14ac:dyDescent="0.25">
      <c r="A863" s="3"/>
      <c r="B863" s="39"/>
      <c r="I863" s="3"/>
      <c r="J863" s="3"/>
    </row>
    <row r="864" spans="1:10" s="2" customFormat="1" x14ac:dyDescent="0.25">
      <c r="A864" s="3"/>
      <c r="B864" s="39"/>
      <c r="I864" s="3"/>
      <c r="J864" s="3"/>
    </row>
    <row r="865" spans="1:10" s="2" customFormat="1" x14ac:dyDescent="0.25">
      <c r="A865" s="3"/>
      <c r="B865" s="39"/>
      <c r="I865" s="3"/>
      <c r="J865" s="3"/>
    </row>
    <row r="866" spans="1:10" s="2" customFormat="1" x14ac:dyDescent="0.25">
      <c r="A866" s="3"/>
      <c r="B866" s="39"/>
      <c r="I866" s="3"/>
      <c r="J866" s="3"/>
    </row>
    <row r="867" spans="1:10" s="2" customFormat="1" x14ac:dyDescent="0.25">
      <c r="A867" s="3"/>
      <c r="B867" s="39"/>
      <c r="I867" s="3"/>
      <c r="J867" s="3"/>
    </row>
    <row r="868" spans="1:10" s="2" customFormat="1" x14ac:dyDescent="0.25">
      <c r="A868" s="3"/>
      <c r="B868" s="39"/>
      <c r="I868" s="3"/>
      <c r="J868" s="3"/>
    </row>
    <row r="869" spans="1:10" s="2" customFormat="1" x14ac:dyDescent="0.25">
      <c r="A869" s="3"/>
      <c r="B869" s="39"/>
      <c r="I869" s="3"/>
      <c r="J869" s="3"/>
    </row>
    <row r="870" spans="1:10" s="2" customFormat="1" x14ac:dyDescent="0.25">
      <c r="A870" s="3"/>
      <c r="B870" s="39"/>
      <c r="I870" s="3"/>
      <c r="J870" s="3"/>
    </row>
    <row r="871" spans="1:10" s="2" customFormat="1" x14ac:dyDescent="0.25">
      <c r="A871" s="3"/>
      <c r="B871" s="39"/>
      <c r="I871" s="3"/>
      <c r="J871" s="3"/>
    </row>
    <row r="872" spans="1:10" s="2" customFormat="1" x14ac:dyDescent="0.25">
      <c r="A872" s="3"/>
      <c r="B872" s="39"/>
      <c r="I872" s="3"/>
      <c r="J872" s="3"/>
    </row>
    <row r="873" spans="1:10" s="2" customFormat="1" x14ac:dyDescent="0.25">
      <c r="A873" s="3"/>
      <c r="B873" s="39"/>
      <c r="I873" s="3"/>
      <c r="J873" s="3"/>
    </row>
    <row r="874" spans="1:10" s="2" customFormat="1" x14ac:dyDescent="0.25">
      <c r="A874" s="3"/>
      <c r="B874" s="39"/>
      <c r="I874" s="3"/>
      <c r="J874" s="3"/>
    </row>
    <row r="875" spans="1:10" s="2" customFormat="1" x14ac:dyDescent="0.25">
      <c r="A875" s="3"/>
      <c r="B875" s="39"/>
      <c r="I875" s="3"/>
      <c r="J875" s="3"/>
    </row>
    <row r="876" spans="1:10" s="2" customFormat="1" x14ac:dyDescent="0.25">
      <c r="A876" s="3"/>
      <c r="B876" s="39"/>
      <c r="I876" s="3"/>
      <c r="J876" s="3"/>
    </row>
    <row r="877" spans="1:10" s="2" customFormat="1" x14ac:dyDescent="0.25">
      <c r="A877" s="3"/>
      <c r="B877" s="39"/>
      <c r="I877" s="3"/>
      <c r="J877" s="3"/>
    </row>
    <row r="878" spans="1:10" s="2" customFormat="1" x14ac:dyDescent="0.25">
      <c r="A878" s="3"/>
      <c r="B878" s="39"/>
      <c r="I878" s="3"/>
      <c r="J878" s="3"/>
    </row>
    <row r="879" spans="1:10" s="2" customFormat="1" x14ac:dyDescent="0.25">
      <c r="A879" s="3"/>
      <c r="B879" s="39"/>
      <c r="I879" s="3"/>
      <c r="J879" s="3"/>
    </row>
    <row r="880" spans="1:10" s="2" customFormat="1" x14ac:dyDescent="0.25">
      <c r="A880" s="3"/>
      <c r="B880" s="39"/>
      <c r="I880" s="3"/>
      <c r="J880" s="3"/>
    </row>
    <row r="881" spans="1:10" s="2" customFormat="1" x14ac:dyDescent="0.25">
      <c r="A881" s="3"/>
      <c r="B881" s="39"/>
      <c r="I881" s="3"/>
      <c r="J881" s="3"/>
    </row>
    <row r="882" spans="1:10" s="2" customFormat="1" x14ac:dyDescent="0.25">
      <c r="A882" s="3"/>
      <c r="B882" s="39"/>
      <c r="I882" s="3"/>
      <c r="J882" s="3"/>
    </row>
    <row r="883" spans="1:10" s="2" customFormat="1" x14ac:dyDescent="0.25">
      <c r="A883" s="3"/>
      <c r="B883" s="39"/>
      <c r="I883" s="3"/>
      <c r="J883" s="3"/>
    </row>
    <row r="884" spans="1:10" s="2" customFormat="1" x14ac:dyDescent="0.25">
      <c r="A884" s="3"/>
      <c r="B884" s="39"/>
      <c r="I884" s="3"/>
      <c r="J884" s="3"/>
    </row>
    <row r="885" spans="1:10" s="2" customFormat="1" x14ac:dyDescent="0.25">
      <c r="A885" s="3"/>
      <c r="B885" s="39"/>
      <c r="I885" s="3"/>
      <c r="J885" s="3"/>
    </row>
    <row r="886" spans="1:10" s="2" customFormat="1" x14ac:dyDescent="0.25">
      <c r="A886" s="3"/>
      <c r="B886" s="39"/>
      <c r="I886" s="3"/>
      <c r="J886" s="3"/>
    </row>
    <row r="887" spans="1:10" s="2" customFormat="1" x14ac:dyDescent="0.25">
      <c r="A887" s="3"/>
      <c r="B887" s="39"/>
      <c r="I887" s="3"/>
      <c r="J887" s="3"/>
    </row>
    <row r="888" spans="1:10" s="2" customFormat="1" x14ac:dyDescent="0.25">
      <c r="A888" s="3"/>
      <c r="B888" s="39"/>
      <c r="I888" s="3"/>
      <c r="J888" s="3"/>
    </row>
    <row r="889" spans="1:10" s="2" customFormat="1" x14ac:dyDescent="0.25">
      <c r="A889" s="3"/>
      <c r="B889" s="39"/>
      <c r="I889" s="3"/>
      <c r="J889" s="3"/>
    </row>
    <row r="890" spans="1:10" s="2" customFormat="1" x14ac:dyDescent="0.25">
      <c r="A890" s="3"/>
      <c r="B890" s="39"/>
      <c r="I890" s="3"/>
      <c r="J890" s="3"/>
    </row>
    <row r="891" spans="1:10" s="2" customFormat="1" x14ac:dyDescent="0.25">
      <c r="A891" s="3"/>
      <c r="B891" s="39"/>
      <c r="I891" s="3"/>
      <c r="J891" s="3"/>
    </row>
    <row r="892" spans="1:10" s="2" customFormat="1" x14ac:dyDescent="0.25">
      <c r="A892" s="3"/>
      <c r="B892" s="39"/>
      <c r="I892" s="3"/>
      <c r="J892" s="3"/>
    </row>
    <row r="893" spans="1:10" s="2" customFormat="1" x14ac:dyDescent="0.25">
      <c r="A893" s="3"/>
      <c r="B893" s="39"/>
      <c r="I893" s="3"/>
      <c r="J893" s="3"/>
    </row>
    <row r="894" spans="1:10" s="2" customFormat="1" x14ac:dyDescent="0.25">
      <c r="A894" s="3"/>
      <c r="B894" s="39"/>
      <c r="I894" s="3"/>
      <c r="J894" s="3"/>
    </row>
    <row r="895" spans="1:10" s="2" customFormat="1" x14ac:dyDescent="0.25">
      <c r="A895" s="3"/>
      <c r="B895" s="39"/>
      <c r="I895" s="3"/>
      <c r="J895" s="3"/>
    </row>
    <row r="896" spans="1:10" s="2" customFormat="1" x14ac:dyDescent="0.25">
      <c r="A896" s="3"/>
      <c r="B896" s="39"/>
      <c r="I896" s="3"/>
      <c r="J896" s="3"/>
    </row>
    <row r="897" spans="1:10" s="2" customFormat="1" x14ac:dyDescent="0.25">
      <c r="A897" s="3"/>
      <c r="B897" s="39"/>
      <c r="I897" s="3"/>
      <c r="J897" s="3"/>
    </row>
    <row r="898" spans="1:10" s="2" customFormat="1" x14ac:dyDescent="0.25">
      <c r="A898" s="3"/>
      <c r="B898" s="39"/>
      <c r="I898" s="3"/>
      <c r="J898" s="3"/>
    </row>
    <row r="899" spans="1:10" s="2" customFormat="1" x14ac:dyDescent="0.25">
      <c r="A899" s="3"/>
      <c r="B899" s="39"/>
      <c r="I899" s="3"/>
      <c r="J899" s="3"/>
    </row>
    <row r="900" spans="1:10" s="2" customFormat="1" x14ac:dyDescent="0.25">
      <c r="A900" s="3"/>
      <c r="B900" s="39"/>
      <c r="I900" s="3"/>
      <c r="J900" s="3"/>
    </row>
    <row r="901" spans="1:10" s="2" customFormat="1" x14ac:dyDescent="0.25">
      <c r="A901" s="3"/>
      <c r="B901" s="39"/>
      <c r="I901" s="3"/>
      <c r="J901" s="3"/>
    </row>
    <row r="902" spans="1:10" s="2" customFormat="1" x14ac:dyDescent="0.25">
      <c r="A902" s="3"/>
      <c r="B902" s="39"/>
      <c r="I902" s="3"/>
      <c r="J902" s="3"/>
    </row>
    <row r="903" spans="1:10" s="2" customFormat="1" x14ac:dyDescent="0.25">
      <c r="A903" s="3"/>
      <c r="B903" s="39"/>
      <c r="I903" s="3"/>
      <c r="J903" s="3"/>
    </row>
    <row r="904" spans="1:10" s="2" customFormat="1" x14ac:dyDescent="0.25">
      <c r="A904" s="3"/>
      <c r="B904" s="39"/>
      <c r="I904" s="3"/>
      <c r="J904" s="3"/>
    </row>
    <row r="905" spans="1:10" s="2" customFormat="1" x14ac:dyDescent="0.25">
      <c r="A905" s="3"/>
      <c r="B905" s="39"/>
      <c r="I905" s="3"/>
      <c r="J905" s="3"/>
    </row>
    <row r="906" spans="1:10" s="2" customFormat="1" x14ac:dyDescent="0.25">
      <c r="A906" s="3"/>
      <c r="B906" s="39"/>
      <c r="I906" s="3"/>
      <c r="J906" s="3"/>
    </row>
    <row r="907" spans="1:10" s="2" customFormat="1" x14ac:dyDescent="0.25">
      <c r="A907" s="3"/>
      <c r="B907" s="39"/>
      <c r="I907" s="3"/>
      <c r="J907" s="3"/>
    </row>
    <row r="908" spans="1:10" s="2" customFormat="1" x14ac:dyDescent="0.25">
      <c r="A908" s="3"/>
      <c r="B908" s="39"/>
      <c r="I908" s="3"/>
      <c r="J908" s="3"/>
    </row>
    <row r="909" spans="1:10" s="2" customFormat="1" x14ac:dyDescent="0.25">
      <c r="A909" s="3"/>
      <c r="B909" s="39"/>
      <c r="I909" s="3"/>
      <c r="J909" s="3"/>
    </row>
    <row r="910" spans="1:10" s="2" customFormat="1" x14ac:dyDescent="0.25">
      <c r="A910" s="3"/>
      <c r="B910" s="39"/>
      <c r="I910" s="3"/>
      <c r="J910" s="3"/>
    </row>
    <row r="911" spans="1:10" s="2" customFormat="1" x14ac:dyDescent="0.25">
      <c r="A911" s="3"/>
      <c r="B911" s="39"/>
      <c r="I911" s="3"/>
      <c r="J911" s="3"/>
    </row>
    <row r="912" spans="1:10" s="2" customFormat="1" x14ac:dyDescent="0.25">
      <c r="A912" s="3"/>
      <c r="B912" s="39"/>
      <c r="I912" s="3"/>
      <c r="J912" s="3"/>
    </row>
    <row r="913" spans="1:10" s="2" customFormat="1" x14ac:dyDescent="0.25">
      <c r="A913" s="3"/>
      <c r="B913" s="39"/>
      <c r="I913" s="3"/>
      <c r="J913" s="3"/>
    </row>
    <row r="914" spans="1:10" s="2" customFormat="1" x14ac:dyDescent="0.25">
      <c r="A914" s="3"/>
      <c r="B914" s="39"/>
      <c r="I914" s="3"/>
      <c r="J914" s="3"/>
    </row>
    <row r="915" spans="1:10" s="2" customFormat="1" x14ac:dyDescent="0.25">
      <c r="A915" s="3"/>
      <c r="B915" s="39"/>
      <c r="I915" s="3"/>
      <c r="J915" s="3"/>
    </row>
    <row r="916" spans="1:10" s="2" customFormat="1" x14ac:dyDescent="0.25">
      <c r="A916" s="3"/>
      <c r="B916" s="39"/>
      <c r="I916" s="3"/>
      <c r="J916" s="3"/>
    </row>
    <row r="917" spans="1:10" s="2" customFormat="1" x14ac:dyDescent="0.25">
      <c r="A917" s="3"/>
      <c r="B917" s="39"/>
      <c r="I917" s="3"/>
      <c r="J917" s="3"/>
    </row>
    <row r="918" spans="1:10" s="2" customFormat="1" x14ac:dyDescent="0.25">
      <c r="A918" s="3"/>
      <c r="B918" s="39"/>
      <c r="I918" s="3"/>
      <c r="J918" s="3"/>
    </row>
    <row r="919" spans="1:10" s="2" customFormat="1" x14ac:dyDescent="0.25">
      <c r="A919" s="3"/>
      <c r="B919" s="39"/>
      <c r="I919" s="3"/>
      <c r="J919" s="3"/>
    </row>
    <row r="920" spans="1:10" s="2" customFormat="1" x14ac:dyDescent="0.25">
      <c r="A920" s="3"/>
      <c r="B920" s="39"/>
      <c r="I920" s="3"/>
      <c r="J920" s="3"/>
    </row>
    <row r="921" spans="1:10" s="2" customFormat="1" x14ac:dyDescent="0.25">
      <c r="A921" s="3"/>
      <c r="B921" s="39"/>
      <c r="I921" s="3"/>
      <c r="J921" s="3"/>
    </row>
    <row r="922" spans="1:10" s="2" customFormat="1" x14ac:dyDescent="0.25">
      <c r="A922" s="3"/>
      <c r="B922" s="39"/>
      <c r="I922" s="3"/>
      <c r="J922" s="3"/>
    </row>
    <row r="923" spans="1:10" s="2" customFormat="1" x14ac:dyDescent="0.25">
      <c r="A923" s="3"/>
      <c r="B923" s="39"/>
      <c r="I923" s="3"/>
      <c r="J923" s="3"/>
    </row>
    <row r="924" spans="1:10" s="2" customFormat="1" x14ac:dyDescent="0.25">
      <c r="A924" s="3"/>
      <c r="B924" s="39"/>
      <c r="I924" s="3"/>
      <c r="J924" s="3"/>
    </row>
    <row r="925" spans="1:10" s="2" customFormat="1" x14ac:dyDescent="0.25">
      <c r="A925" s="3"/>
      <c r="B925" s="39"/>
      <c r="I925" s="3"/>
      <c r="J925" s="3"/>
    </row>
    <row r="926" spans="1:10" s="2" customFormat="1" x14ac:dyDescent="0.25">
      <c r="A926" s="3"/>
      <c r="B926" s="39"/>
      <c r="I926" s="3"/>
      <c r="J926" s="3"/>
    </row>
    <row r="927" spans="1:10" s="2" customFormat="1" x14ac:dyDescent="0.25">
      <c r="A927" s="3"/>
      <c r="B927" s="39"/>
      <c r="I927" s="3"/>
      <c r="J927" s="3"/>
    </row>
    <row r="928" spans="1:10" s="2" customFormat="1" x14ac:dyDescent="0.25">
      <c r="A928" s="3"/>
      <c r="B928" s="39"/>
      <c r="I928" s="3"/>
      <c r="J928" s="3"/>
    </row>
    <row r="929" spans="1:10" s="2" customFormat="1" x14ac:dyDescent="0.25">
      <c r="A929" s="3"/>
      <c r="B929" s="39"/>
      <c r="I929" s="3"/>
      <c r="J929" s="3"/>
    </row>
    <row r="930" spans="1:10" s="2" customFormat="1" x14ac:dyDescent="0.25">
      <c r="A930" s="3"/>
      <c r="B930" s="39"/>
      <c r="I930" s="3"/>
      <c r="J930" s="3"/>
    </row>
    <row r="931" spans="1:10" s="2" customFormat="1" x14ac:dyDescent="0.25">
      <c r="A931" s="3"/>
      <c r="B931" s="39"/>
      <c r="I931" s="3"/>
      <c r="J931" s="3"/>
    </row>
    <row r="932" spans="1:10" s="2" customFormat="1" x14ac:dyDescent="0.25">
      <c r="A932" s="3"/>
      <c r="B932" s="39"/>
      <c r="I932" s="3"/>
      <c r="J932" s="3"/>
    </row>
    <row r="933" spans="1:10" s="2" customFormat="1" x14ac:dyDescent="0.25">
      <c r="A933" s="3"/>
      <c r="B933" s="39"/>
      <c r="I933" s="3"/>
      <c r="J933" s="3"/>
    </row>
    <row r="934" spans="1:10" s="2" customFormat="1" x14ac:dyDescent="0.25">
      <c r="A934" s="3"/>
      <c r="B934" s="39"/>
      <c r="I934" s="3"/>
      <c r="J934" s="3"/>
    </row>
    <row r="935" spans="1:10" s="2" customFormat="1" x14ac:dyDescent="0.25">
      <c r="A935" s="3"/>
      <c r="B935" s="39"/>
      <c r="I935" s="3"/>
      <c r="J935" s="3"/>
    </row>
    <row r="936" spans="1:10" s="2" customFormat="1" x14ac:dyDescent="0.25">
      <c r="A936" s="3"/>
      <c r="B936" s="39"/>
      <c r="I936" s="3"/>
      <c r="J936" s="3"/>
    </row>
    <row r="937" spans="1:10" s="2" customFormat="1" x14ac:dyDescent="0.25">
      <c r="A937" s="3"/>
      <c r="B937" s="39"/>
      <c r="I937" s="3"/>
      <c r="J937" s="3"/>
    </row>
    <row r="938" spans="1:10" s="2" customFormat="1" x14ac:dyDescent="0.25">
      <c r="A938" s="3"/>
      <c r="B938" s="39"/>
      <c r="I938" s="3"/>
      <c r="J938" s="3"/>
    </row>
    <row r="939" spans="1:10" s="2" customFormat="1" x14ac:dyDescent="0.25">
      <c r="A939" s="3"/>
      <c r="B939" s="39"/>
      <c r="I939" s="3"/>
      <c r="J939" s="3"/>
    </row>
    <row r="940" spans="1:10" s="2" customFormat="1" x14ac:dyDescent="0.25">
      <c r="A940" s="3"/>
      <c r="B940" s="39"/>
      <c r="I940" s="3"/>
      <c r="J940" s="3"/>
    </row>
    <row r="941" spans="1:10" s="2" customFormat="1" x14ac:dyDescent="0.25">
      <c r="A941" s="3"/>
      <c r="B941" s="39"/>
      <c r="I941" s="3"/>
      <c r="J941" s="3"/>
    </row>
    <row r="942" spans="1:10" s="2" customFormat="1" x14ac:dyDescent="0.25">
      <c r="A942" s="3"/>
      <c r="B942" s="39"/>
      <c r="I942" s="3"/>
      <c r="J942" s="3"/>
    </row>
    <row r="943" spans="1:10" s="2" customFormat="1" x14ac:dyDescent="0.25">
      <c r="A943" s="3"/>
      <c r="B943" s="39"/>
      <c r="I943" s="3"/>
      <c r="J943" s="3"/>
    </row>
    <row r="944" spans="1:10" s="2" customFormat="1" x14ac:dyDescent="0.25">
      <c r="A944" s="3"/>
      <c r="B944" s="39"/>
      <c r="I944" s="3"/>
      <c r="J944" s="3"/>
    </row>
    <row r="945" spans="1:10" s="2" customFormat="1" x14ac:dyDescent="0.25">
      <c r="A945" s="3"/>
      <c r="B945" s="39"/>
      <c r="I945" s="3"/>
      <c r="J945" s="3"/>
    </row>
    <row r="946" spans="1:10" s="2" customFormat="1" x14ac:dyDescent="0.25">
      <c r="A946" s="3"/>
      <c r="B946" s="39"/>
      <c r="I946" s="3"/>
      <c r="J946" s="3"/>
    </row>
    <row r="947" spans="1:10" s="2" customFormat="1" x14ac:dyDescent="0.25">
      <c r="A947" s="3"/>
      <c r="B947" s="39"/>
      <c r="I947" s="3"/>
      <c r="J947" s="3"/>
    </row>
    <row r="948" spans="1:10" s="2" customFormat="1" x14ac:dyDescent="0.25">
      <c r="A948" s="3"/>
      <c r="B948" s="39"/>
      <c r="I948" s="3"/>
      <c r="J948" s="3"/>
    </row>
    <row r="949" spans="1:10" s="2" customFormat="1" x14ac:dyDescent="0.25">
      <c r="A949" s="3"/>
      <c r="B949" s="39"/>
      <c r="I949" s="3"/>
      <c r="J949" s="3"/>
    </row>
    <row r="950" spans="1:10" s="2" customFormat="1" x14ac:dyDescent="0.25">
      <c r="A950" s="3"/>
      <c r="B950" s="39"/>
      <c r="I950" s="3"/>
      <c r="J950" s="3"/>
    </row>
    <row r="951" spans="1:10" s="2" customFormat="1" x14ac:dyDescent="0.25">
      <c r="A951" s="3"/>
      <c r="B951" s="39"/>
      <c r="I951" s="3"/>
      <c r="J951" s="3"/>
    </row>
    <row r="952" spans="1:10" s="2" customFormat="1" x14ac:dyDescent="0.25">
      <c r="A952" s="3"/>
      <c r="B952" s="39"/>
      <c r="I952" s="3"/>
      <c r="J952" s="3"/>
    </row>
    <row r="953" spans="1:10" s="2" customFormat="1" x14ac:dyDescent="0.25">
      <c r="A953" s="3"/>
      <c r="B953" s="39"/>
      <c r="I953" s="3"/>
      <c r="J953" s="3"/>
    </row>
    <row r="954" spans="1:10" s="2" customFormat="1" x14ac:dyDescent="0.25">
      <c r="A954" s="3"/>
      <c r="B954" s="39"/>
      <c r="I954" s="3"/>
      <c r="J954" s="3"/>
    </row>
    <row r="955" spans="1:10" s="2" customFormat="1" x14ac:dyDescent="0.25">
      <c r="A955" s="3"/>
      <c r="B955" s="39"/>
      <c r="I955" s="3"/>
      <c r="J955" s="3"/>
    </row>
    <row r="956" spans="1:10" s="2" customFormat="1" x14ac:dyDescent="0.25">
      <c r="A956" s="3"/>
      <c r="B956" s="39"/>
      <c r="I956" s="3"/>
      <c r="J956" s="3"/>
    </row>
    <row r="957" spans="1:10" s="2" customFormat="1" x14ac:dyDescent="0.25">
      <c r="A957" s="3"/>
      <c r="B957" s="39"/>
      <c r="I957" s="3"/>
      <c r="J957" s="3"/>
    </row>
    <row r="958" spans="1:10" s="2" customFormat="1" x14ac:dyDescent="0.25">
      <c r="A958" s="3"/>
      <c r="B958" s="39"/>
      <c r="I958" s="3"/>
      <c r="J958" s="3"/>
    </row>
    <row r="959" spans="1:10" s="2" customFormat="1" x14ac:dyDescent="0.25">
      <c r="A959" s="3"/>
      <c r="B959" s="39"/>
      <c r="I959" s="3"/>
      <c r="J959" s="3"/>
    </row>
    <row r="960" spans="1:10" s="2" customFormat="1" x14ac:dyDescent="0.25">
      <c r="A960" s="3"/>
      <c r="B960" s="39"/>
      <c r="I960" s="3"/>
      <c r="J960" s="3"/>
    </row>
    <row r="961" spans="1:10" s="2" customFormat="1" x14ac:dyDescent="0.25">
      <c r="A961" s="3"/>
      <c r="B961" s="39"/>
      <c r="I961" s="3"/>
      <c r="J961" s="3"/>
    </row>
    <row r="962" spans="1:10" s="2" customFormat="1" x14ac:dyDescent="0.25">
      <c r="A962" s="3"/>
      <c r="B962" s="39"/>
      <c r="I962" s="3"/>
      <c r="J962" s="3"/>
    </row>
    <row r="963" spans="1:10" s="2" customFormat="1" x14ac:dyDescent="0.25">
      <c r="A963" s="3"/>
      <c r="B963" s="39"/>
      <c r="I963" s="3"/>
      <c r="J963" s="3"/>
    </row>
    <row r="964" spans="1:10" s="2" customFormat="1" x14ac:dyDescent="0.25">
      <c r="A964" s="3"/>
      <c r="B964" s="39"/>
      <c r="I964" s="3"/>
      <c r="J964" s="3"/>
    </row>
    <row r="965" spans="1:10" s="2" customFormat="1" x14ac:dyDescent="0.25">
      <c r="A965" s="3"/>
      <c r="B965" s="39"/>
      <c r="I965" s="3"/>
      <c r="J965" s="3"/>
    </row>
    <row r="966" spans="1:10" s="2" customFormat="1" x14ac:dyDescent="0.25">
      <c r="A966" s="3"/>
      <c r="B966" s="39"/>
      <c r="I966" s="3"/>
      <c r="J966" s="3"/>
    </row>
    <row r="967" spans="1:10" s="2" customFormat="1" x14ac:dyDescent="0.25">
      <c r="A967" s="3"/>
      <c r="B967" s="39"/>
      <c r="I967" s="3"/>
      <c r="J967" s="3"/>
    </row>
    <row r="968" spans="1:10" s="2" customFormat="1" x14ac:dyDescent="0.25">
      <c r="A968" s="3"/>
      <c r="B968" s="39"/>
      <c r="I968" s="3"/>
      <c r="J968" s="3"/>
    </row>
    <row r="969" spans="1:10" s="2" customFormat="1" x14ac:dyDescent="0.25">
      <c r="A969" s="3"/>
      <c r="B969" s="39"/>
      <c r="I969" s="3"/>
      <c r="J969" s="3"/>
    </row>
    <row r="970" spans="1:10" s="2" customFormat="1" x14ac:dyDescent="0.25">
      <c r="A970" s="3"/>
      <c r="B970" s="39"/>
      <c r="I970" s="3"/>
      <c r="J970" s="3"/>
    </row>
    <row r="971" spans="1:10" s="2" customFormat="1" x14ac:dyDescent="0.25">
      <c r="A971" s="3"/>
      <c r="B971" s="39"/>
      <c r="I971" s="3"/>
      <c r="J971" s="3"/>
    </row>
    <row r="972" spans="1:10" s="2" customFormat="1" x14ac:dyDescent="0.25">
      <c r="A972" s="3"/>
      <c r="B972" s="39"/>
      <c r="I972" s="3"/>
      <c r="J972" s="3"/>
    </row>
    <row r="973" spans="1:10" s="2" customFormat="1" x14ac:dyDescent="0.25">
      <c r="A973" s="3"/>
      <c r="B973" s="39"/>
      <c r="I973" s="3"/>
      <c r="J973" s="3"/>
    </row>
    <row r="974" spans="1:10" s="2" customFormat="1" x14ac:dyDescent="0.25">
      <c r="A974" s="3"/>
      <c r="B974" s="39"/>
      <c r="I974" s="3"/>
      <c r="J974" s="3"/>
    </row>
    <row r="975" spans="1:10" s="2" customFormat="1" x14ac:dyDescent="0.25">
      <c r="A975" s="3"/>
      <c r="B975" s="39"/>
      <c r="I975" s="3"/>
      <c r="J975" s="3"/>
    </row>
    <row r="976" spans="1:10" s="2" customFormat="1" x14ac:dyDescent="0.25">
      <c r="A976" s="3"/>
      <c r="B976" s="39"/>
      <c r="I976" s="3"/>
      <c r="J976" s="3"/>
    </row>
    <row r="977" spans="1:10" s="2" customFormat="1" x14ac:dyDescent="0.25">
      <c r="A977" s="3"/>
      <c r="B977" s="39"/>
      <c r="I977" s="3"/>
      <c r="J977" s="3"/>
    </row>
    <row r="978" spans="1:10" s="2" customFormat="1" x14ac:dyDescent="0.25">
      <c r="A978" s="3"/>
      <c r="B978" s="39"/>
      <c r="I978" s="3"/>
      <c r="J978" s="3"/>
    </row>
    <row r="979" spans="1:10" s="2" customFormat="1" x14ac:dyDescent="0.25">
      <c r="A979" s="3"/>
      <c r="B979" s="39"/>
      <c r="I979" s="3"/>
      <c r="J979" s="3"/>
    </row>
    <row r="980" spans="1:10" s="2" customFormat="1" x14ac:dyDescent="0.25">
      <c r="A980" s="3"/>
      <c r="B980" s="39"/>
      <c r="I980" s="3"/>
      <c r="J980" s="3"/>
    </row>
    <row r="981" spans="1:10" s="2" customFormat="1" x14ac:dyDescent="0.25">
      <c r="A981" s="3"/>
      <c r="B981" s="39"/>
      <c r="I981" s="3"/>
      <c r="J981" s="3"/>
    </row>
    <row r="982" spans="1:10" s="2" customFormat="1" x14ac:dyDescent="0.25">
      <c r="A982" s="3"/>
      <c r="B982" s="39"/>
      <c r="I982" s="3"/>
      <c r="J982" s="3"/>
    </row>
    <row r="983" spans="1:10" s="2" customFormat="1" x14ac:dyDescent="0.25">
      <c r="A983" s="3"/>
      <c r="B983" s="39"/>
      <c r="I983" s="3"/>
      <c r="J983" s="3"/>
    </row>
    <row r="984" spans="1:10" s="2" customFormat="1" x14ac:dyDescent="0.25">
      <c r="A984" s="3"/>
      <c r="B984" s="39"/>
      <c r="I984" s="3"/>
      <c r="J984" s="3"/>
    </row>
    <row r="985" spans="1:10" s="2" customFormat="1" x14ac:dyDescent="0.25">
      <c r="A985" s="3"/>
      <c r="B985" s="39"/>
      <c r="I985" s="3"/>
      <c r="J985" s="3"/>
    </row>
    <row r="986" spans="1:10" s="2" customFormat="1" x14ac:dyDescent="0.25">
      <c r="A986" s="3"/>
      <c r="B986" s="39"/>
      <c r="I986" s="3"/>
      <c r="J986" s="3"/>
    </row>
    <row r="987" spans="1:10" s="2" customFormat="1" x14ac:dyDescent="0.25">
      <c r="A987" s="3"/>
      <c r="B987" s="39"/>
      <c r="I987" s="3"/>
      <c r="J987" s="3"/>
    </row>
    <row r="988" spans="1:10" s="2" customFormat="1" x14ac:dyDescent="0.25">
      <c r="A988" s="3"/>
      <c r="B988" s="39"/>
      <c r="I988" s="3"/>
      <c r="J988" s="3"/>
    </row>
    <row r="989" spans="1:10" s="2" customFormat="1" x14ac:dyDescent="0.25">
      <c r="A989" s="3"/>
      <c r="B989" s="39"/>
      <c r="I989" s="3"/>
      <c r="J989" s="3"/>
    </row>
    <row r="990" spans="1:10" s="2" customFormat="1" x14ac:dyDescent="0.25">
      <c r="A990" s="3"/>
      <c r="B990" s="39"/>
      <c r="I990" s="3"/>
      <c r="J990" s="3"/>
    </row>
    <row r="991" spans="1:10" s="2" customFormat="1" x14ac:dyDescent="0.25">
      <c r="A991" s="3"/>
      <c r="B991" s="39"/>
      <c r="I991" s="3"/>
      <c r="J991" s="3"/>
    </row>
    <row r="992" spans="1:10" s="2" customFormat="1" x14ac:dyDescent="0.25">
      <c r="A992" s="3"/>
      <c r="B992" s="39"/>
      <c r="I992" s="3"/>
      <c r="J992" s="3"/>
    </row>
    <row r="993" spans="1:10" s="2" customFormat="1" x14ac:dyDescent="0.25">
      <c r="A993" s="3"/>
      <c r="B993" s="39"/>
      <c r="I993" s="3"/>
      <c r="J993" s="3"/>
    </row>
    <row r="994" spans="1:10" s="2" customFormat="1" x14ac:dyDescent="0.25">
      <c r="A994" s="3"/>
      <c r="B994" s="39"/>
      <c r="I994" s="3"/>
      <c r="J994" s="3"/>
    </row>
    <row r="995" spans="1:10" s="2" customFormat="1" x14ac:dyDescent="0.25">
      <c r="A995" s="3"/>
      <c r="B995" s="39"/>
      <c r="I995" s="3"/>
      <c r="J995" s="3"/>
    </row>
    <row r="996" spans="1:10" s="2" customFormat="1" x14ac:dyDescent="0.25">
      <c r="A996" s="3"/>
      <c r="B996" s="39"/>
      <c r="I996" s="3"/>
      <c r="J996" s="3"/>
    </row>
    <row r="997" spans="1:10" s="2" customFormat="1" x14ac:dyDescent="0.25">
      <c r="A997" s="3"/>
      <c r="B997" s="39"/>
      <c r="I997" s="3"/>
      <c r="J997" s="3"/>
    </row>
    <row r="998" spans="1:10" s="2" customFormat="1" x14ac:dyDescent="0.25">
      <c r="A998" s="3"/>
      <c r="B998" s="39"/>
      <c r="I998" s="3"/>
      <c r="J998" s="3"/>
    </row>
    <row r="999" spans="1:10" s="2" customFormat="1" x14ac:dyDescent="0.25">
      <c r="A999" s="3"/>
      <c r="B999" s="39"/>
      <c r="I999" s="3"/>
      <c r="J999" s="3"/>
    </row>
    <row r="1000" spans="1:10" s="2" customFormat="1" x14ac:dyDescent="0.25">
      <c r="A1000" s="3"/>
      <c r="B1000" s="39"/>
      <c r="I1000" s="3"/>
      <c r="J1000" s="3"/>
    </row>
    <row r="1001" spans="1:10" s="2" customFormat="1" x14ac:dyDescent="0.25">
      <c r="A1001" s="3"/>
      <c r="B1001" s="39"/>
      <c r="I1001" s="3"/>
      <c r="J1001" s="3"/>
    </row>
    <row r="1002" spans="1:10" s="2" customFormat="1" x14ac:dyDescent="0.25">
      <c r="A1002" s="3"/>
      <c r="B1002" s="39"/>
      <c r="I1002" s="3"/>
      <c r="J1002" s="3"/>
    </row>
    <row r="1003" spans="1:10" s="2" customFormat="1" x14ac:dyDescent="0.25">
      <c r="A1003" s="3"/>
      <c r="B1003" s="39"/>
      <c r="I1003" s="3"/>
      <c r="J1003" s="3"/>
    </row>
    <row r="1004" spans="1:10" s="2" customFormat="1" x14ac:dyDescent="0.25">
      <c r="A1004" s="3"/>
      <c r="B1004" s="39"/>
      <c r="I1004" s="3"/>
      <c r="J1004" s="3"/>
    </row>
    <row r="1005" spans="1:10" s="2" customFormat="1" x14ac:dyDescent="0.25">
      <c r="A1005" s="3"/>
      <c r="B1005" s="39"/>
      <c r="I1005" s="3"/>
      <c r="J1005" s="3"/>
    </row>
    <row r="1006" spans="1:10" s="2" customFormat="1" x14ac:dyDescent="0.25">
      <c r="A1006" s="3"/>
      <c r="B1006" s="39"/>
      <c r="I1006" s="3"/>
      <c r="J1006" s="3"/>
    </row>
    <row r="1007" spans="1:10" s="2" customFormat="1" x14ac:dyDescent="0.25">
      <c r="A1007" s="3"/>
      <c r="B1007" s="39"/>
      <c r="I1007" s="3"/>
      <c r="J1007" s="3"/>
    </row>
    <row r="1008" spans="1:10" s="2" customFormat="1" x14ac:dyDescent="0.25">
      <c r="A1008" s="3"/>
      <c r="B1008" s="39"/>
      <c r="I1008" s="3"/>
      <c r="J1008" s="3"/>
    </row>
    <row r="1009" spans="1:10" s="2" customFormat="1" x14ac:dyDescent="0.25">
      <c r="A1009" s="3"/>
      <c r="B1009" s="39"/>
      <c r="I1009" s="3"/>
      <c r="J1009" s="3"/>
    </row>
    <row r="1010" spans="1:10" s="2" customFormat="1" x14ac:dyDescent="0.25">
      <c r="A1010" s="3"/>
      <c r="B1010" s="39"/>
      <c r="I1010" s="3"/>
      <c r="J1010" s="3"/>
    </row>
    <row r="1011" spans="1:10" s="2" customFormat="1" x14ac:dyDescent="0.25">
      <c r="A1011" s="3"/>
      <c r="B1011" s="39"/>
      <c r="I1011" s="3"/>
      <c r="J1011" s="3"/>
    </row>
    <row r="1012" spans="1:10" s="2" customFormat="1" x14ac:dyDescent="0.25">
      <c r="A1012" s="3"/>
      <c r="B1012" s="39"/>
      <c r="I1012" s="3"/>
      <c r="J1012" s="3"/>
    </row>
    <row r="1013" spans="1:10" s="2" customFormat="1" x14ac:dyDescent="0.25">
      <c r="A1013" s="3"/>
      <c r="B1013" s="39"/>
      <c r="I1013" s="3"/>
      <c r="J1013" s="3"/>
    </row>
    <row r="1014" spans="1:10" s="2" customFormat="1" x14ac:dyDescent="0.25">
      <c r="A1014" s="3"/>
      <c r="B1014" s="39"/>
      <c r="I1014" s="3"/>
      <c r="J1014" s="3"/>
    </row>
    <row r="1015" spans="1:10" s="2" customFormat="1" x14ac:dyDescent="0.25">
      <c r="A1015" s="3"/>
      <c r="B1015" s="39"/>
      <c r="I1015" s="3"/>
      <c r="J1015" s="3"/>
    </row>
    <row r="1016" spans="1:10" s="2" customFormat="1" x14ac:dyDescent="0.25">
      <c r="A1016" s="3"/>
      <c r="B1016" s="39"/>
      <c r="I1016" s="3"/>
      <c r="J1016" s="3"/>
    </row>
    <row r="1017" spans="1:10" s="2" customFormat="1" x14ac:dyDescent="0.25">
      <c r="A1017" s="3"/>
      <c r="B1017" s="39"/>
      <c r="I1017" s="3"/>
      <c r="J1017" s="3"/>
    </row>
    <row r="1018" spans="1:10" s="2" customFormat="1" x14ac:dyDescent="0.25">
      <c r="A1018" s="3"/>
      <c r="B1018" s="39"/>
      <c r="I1018" s="3"/>
      <c r="J1018" s="3"/>
    </row>
    <row r="1019" spans="1:10" s="2" customFormat="1" x14ac:dyDescent="0.25">
      <c r="A1019" s="3"/>
      <c r="B1019" s="39"/>
      <c r="I1019" s="3"/>
      <c r="J1019" s="3"/>
    </row>
    <row r="1020" spans="1:10" s="2" customFormat="1" x14ac:dyDescent="0.25">
      <c r="A1020" s="3"/>
      <c r="B1020" s="39"/>
      <c r="I1020" s="3"/>
      <c r="J1020" s="3"/>
    </row>
    <row r="1021" spans="1:10" s="2" customFormat="1" x14ac:dyDescent="0.25">
      <c r="A1021" s="3"/>
      <c r="B1021" s="39"/>
      <c r="I1021" s="3"/>
      <c r="J1021" s="3"/>
    </row>
    <row r="1022" spans="1:10" s="2" customFormat="1" x14ac:dyDescent="0.25">
      <c r="A1022" s="3"/>
      <c r="B1022" s="39"/>
      <c r="I1022" s="3"/>
      <c r="J1022" s="3"/>
    </row>
    <row r="1023" spans="1:10" s="2" customFormat="1" x14ac:dyDescent="0.25">
      <c r="A1023" s="3"/>
      <c r="B1023" s="39"/>
      <c r="I1023" s="3"/>
      <c r="J1023" s="3"/>
    </row>
    <row r="1024" spans="1:10" s="2" customFormat="1" x14ac:dyDescent="0.25">
      <c r="A1024" s="3"/>
      <c r="B1024" s="39"/>
      <c r="I1024" s="3"/>
      <c r="J1024" s="3"/>
    </row>
    <row r="1025" spans="1:10" s="2" customFormat="1" x14ac:dyDescent="0.25">
      <c r="A1025" s="3"/>
      <c r="B1025" s="39"/>
      <c r="I1025" s="3"/>
      <c r="J1025" s="3"/>
    </row>
    <row r="1026" spans="1:10" s="2" customFormat="1" x14ac:dyDescent="0.25">
      <c r="A1026" s="3"/>
      <c r="B1026" s="39"/>
      <c r="I1026" s="3"/>
      <c r="J1026" s="3"/>
    </row>
    <row r="1027" spans="1:10" s="2" customFormat="1" x14ac:dyDescent="0.25">
      <c r="A1027" s="3"/>
      <c r="B1027" s="39"/>
      <c r="I1027" s="3"/>
      <c r="J1027" s="3"/>
    </row>
    <row r="1028" spans="1:10" s="2" customFormat="1" x14ac:dyDescent="0.25">
      <c r="A1028" s="3"/>
      <c r="B1028" s="39"/>
      <c r="I1028" s="3"/>
      <c r="J1028" s="3"/>
    </row>
    <row r="1029" spans="1:10" s="2" customFormat="1" x14ac:dyDescent="0.25">
      <c r="A1029" s="3"/>
      <c r="B1029" s="39"/>
      <c r="I1029" s="3"/>
      <c r="J1029" s="3"/>
    </row>
    <row r="1030" spans="1:10" s="2" customFormat="1" x14ac:dyDescent="0.25">
      <c r="A1030" s="3"/>
      <c r="B1030" s="39"/>
      <c r="I1030" s="3"/>
      <c r="J1030" s="3"/>
    </row>
    <row r="1031" spans="1:10" s="2" customFormat="1" x14ac:dyDescent="0.25">
      <c r="A1031" s="3"/>
      <c r="B1031" s="39"/>
      <c r="I1031" s="3"/>
      <c r="J1031" s="3"/>
    </row>
    <row r="1032" spans="1:10" s="2" customFormat="1" x14ac:dyDescent="0.25">
      <c r="A1032" s="3"/>
      <c r="B1032" s="39"/>
      <c r="I1032" s="3"/>
      <c r="J1032" s="3"/>
    </row>
    <row r="1033" spans="1:10" s="2" customFormat="1" x14ac:dyDescent="0.25">
      <c r="A1033" s="3"/>
      <c r="B1033" s="39"/>
      <c r="I1033" s="3"/>
      <c r="J1033" s="3"/>
    </row>
    <row r="1034" spans="1:10" s="2" customFormat="1" x14ac:dyDescent="0.25">
      <c r="A1034" s="3"/>
      <c r="B1034" s="39"/>
      <c r="I1034" s="3"/>
      <c r="J1034" s="3"/>
    </row>
    <row r="1035" spans="1:10" s="2" customFormat="1" x14ac:dyDescent="0.25">
      <c r="A1035" s="3"/>
      <c r="B1035" s="39"/>
      <c r="I1035" s="3"/>
      <c r="J1035" s="3"/>
    </row>
    <row r="1036" spans="1:10" s="2" customFormat="1" x14ac:dyDescent="0.25">
      <c r="A1036" s="3"/>
      <c r="B1036" s="39"/>
      <c r="I1036" s="3"/>
      <c r="J1036" s="3"/>
    </row>
    <row r="1037" spans="1:10" s="2" customFormat="1" x14ac:dyDescent="0.25">
      <c r="A1037" s="3"/>
      <c r="B1037" s="39"/>
      <c r="I1037" s="3"/>
      <c r="J1037" s="3"/>
    </row>
    <row r="1038" spans="1:10" s="2" customFormat="1" x14ac:dyDescent="0.25">
      <c r="A1038" s="3"/>
      <c r="B1038" s="39"/>
      <c r="I1038" s="3"/>
      <c r="J1038" s="3"/>
    </row>
    <row r="1039" spans="1:10" s="2" customFormat="1" x14ac:dyDescent="0.25">
      <c r="A1039" s="3"/>
      <c r="B1039" s="39"/>
      <c r="I1039" s="3"/>
      <c r="J1039" s="3"/>
    </row>
    <row r="1040" spans="1:10" s="2" customFormat="1" x14ac:dyDescent="0.25">
      <c r="A1040" s="3"/>
      <c r="B1040" s="39"/>
      <c r="I1040" s="3"/>
      <c r="J1040" s="3"/>
    </row>
    <row r="1041" spans="1:10" s="2" customFormat="1" x14ac:dyDescent="0.25">
      <c r="A1041" s="3"/>
      <c r="B1041" s="39"/>
      <c r="I1041" s="3"/>
      <c r="J1041" s="3"/>
    </row>
    <row r="1042" spans="1:10" s="2" customFormat="1" x14ac:dyDescent="0.25">
      <c r="A1042" s="3"/>
      <c r="B1042" s="39"/>
      <c r="I1042" s="3"/>
      <c r="J1042" s="3"/>
    </row>
    <row r="1043" spans="1:10" s="2" customFormat="1" x14ac:dyDescent="0.25">
      <c r="A1043" s="3"/>
      <c r="B1043" s="39"/>
      <c r="I1043" s="3"/>
      <c r="J1043" s="3"/>
    </row>
    <row r="1044" spans="1:10" s="2" customFormat="1" x14ac:dyDescent="0.25">
      <c r="A1044" s="3"/>
      <c r="B1044" s="39"/>
      <c r="I1044" s="3"/>
      <c r="J1044" s="3"/>
    </row>
    <row r="1045" spans="1:10" s="2" customFormat="1" x14ac:dyDescent="0.25">
      <c r="A1045" s="3"/>
      <c r="B1045" s="39"/>
      <c r="I1045" s="3"/>
      <c r="J1045" s="3"/>
    </row>
    <row r="1046" spans="1:10" s="2" customFormat="1" x14ac:dyDescent="0.25">
      <c r="A1046" s="3"/>
      <c r="B1046" s="39"/>
      <c r="I1046" s="3"/>
      <c r="J1046" s="3"/>
    </row>
    <row r="1047" spans="1:10" s="2" customFormat="1" x14ac:dyDescent="0.25">
      <c r="A1047" s="3"/>
      <c r="B1047" s="39"/>
      <c r="I1047" s="3"/>
      <c r="J1047" s="3"/>
    </row>
    <row r="1048" spans="1:10" s="2" customFormat="1" x14ac:dyDescent="0.25">
      <c r="A1048" s="3"/>
      <c r="B1048" s="39"/>
      <c r="I1048" s="3"/>
      <c r="J1048" s="3"/>
    </row>
    <row r="1049" spans="1:10" s="2" customFormat="1" x14ac:dyDescent="0.25">
      <c r="A1049" s="3"/>
      <c r="B1049" s="39"/>
      <c r="I1049" s="3"/>
      <c r="J1049" s="3"/>
    </row>
    <row r="1050" spans="1:10" s="2" customFormat="1" x14ac:dyDescent="0.25">
      <c r="A1050" s="3"/>
      <c r="B1050" s="39"/>
      <c r="I1050" s="3"/>
      <c r="J1050" s="3"/>
    </row>
    <row r="1051" spans="1:10" s="2" customFormat="1" x14ac:dyDescent="0.25">
      <c r="A1051" s="3"/>
      <c r="B1051" s="39"/>
      <c r="I1051" s="3"/>
      <c r="J1051" s="3"/>
    </row>
    <row r="1052" spans="1:10" s="2" customFormat="1" x14ac:dyDescent="0.25">
      <c r="A1052" s="3"/>
      <c r="B1052" s="39"/>
      <c r="I1052" s="3"/>
      <c r="J1052" s="3"/>
    </row>
    <row r="1053" spans="1:10" s="2" customFormat="1" x14ac:dyDescent="0.25">
      <c r="A1053" s="3"/>
      <c r="B1053" s="39"/>
      <c r="I1053" s="3"/>
      <c r="J1053" s="3"/>
    </row>
    <row r="1054" spans="1:10" s="2" customFormat="1" x14ac:dyDescent="0.25">
      <c r="A1054" s="3"/>
      <c r="B1054" s="39"/>
      <c r="I1054" s="3"/>
      <c r="J1054" s="3"/>
    </row>
    <row r="1055" spans="1:10" s="2" customFormat="1" x14ac:dyDescent="0.25">
      <c r="A1055" s="3"/>
      <c r="B1055" s="39"/>
      <c r="I1055" s="3"/>
      <c r="J1055" s="3"/>
    </row>
    <row r="1056" spans="1:10" s="2" customFormat="1" x14ac:dyDescent="0.25">
      <c r="A1056" s="3"/>
      <c r="B1056" s="39"/>
      <c r="I1056" s="3"/>
      <c r="J1056" s="3"/>
    </row>
    <row r="1057" spans="1:10" s="2" customFormat="1" x14ac:dyDescent="0.25">
      <c r="A1057" s="3"/>
      <c r="B1057" s="39"/>
      <c r="I1057" s="3"/>
      <c r="J1057" s="3"/>
    </row>
    <row r="1058" spans="1:10" s="2" customFormat="1" x14ac:dyDescent="0.25">
      <c r="A1058" s="3"/>
      <c r="B1058" s="39"/>
      <c r="I1058" s="3"/>
      <c r="J1058" s="3"/>
    </row>
    <row r="1059" spans="1:10" s="2" customFormat="1" x14ac:dyDescent="0.25">
      <c r="A1059" s="3"/>
      <c r="B1059" s="39"/>
      <c r="I1059" s="3"/>
      <c r="J1059" s="3"/>
    </row>
    <row r="1060" spans="1:10" s="2" customFormat="1" x14ac:dyDescent="0.25">
      <c r="A1060" s="3"/>
      <c r="B1060" s="39"/>
      <c r="I1060" s="3"/>
      <c r="J1060" s="3"/>
    </row>
    <row r="1061" spans="1:10" s="2" customFormat="1" x14ac:dyDescent="0.25">
      <c r="A1061" s="3"/>
      <c r="B1061" s="39"/>
      <c r="I1061" s="3"/>
      <c r="J1061" s="3"/>
    </row>
    <row r="1062" spans="1:10" s="2" customFormat="1" x14ac:dyDescent="0.25">
      <c r="A1062" s="3"/>
      <c r="B1062" s="39"/>
      <c r="I1062" s="3"/>
      <c r="J1062" s="3"/>
    </row>
    <row r="1063" spans="1:10" s="2" customFormat="1" x14ac:dyDescent="0.25">
      <c r="A1063" s="3"/>
      <c r="B1063" s="39"/>
      <c r="I1063" s="3"/>
      <c r="J1063" s="3"/>
    </row>
    <row r="1064" spans="1:10" s="2" customFormat="1" x14ac:dyDescent="0.25">
      <c r="A1064" s="3"/>
      <c r="B1064" s="39"/>
      <c r="I1064" s="3"/>
      <c r="J1064" s="3"/>
    </row>
    <row r="1065" spans="1:10" s="2" customFormat="1" x14ac:dyDescent="0.25">
      <c r="A1065" s="3"/>
      <c r="B1065" s="39"/>
      <c r="I1065" s="3"/>
      <c r="J1065" s="3"/>
    </row>
    <row r="1066" spans="1:10" s="2" customFormat="1" x14ac:dyDescent="0.25">
      <c r="A1066" s="3"/>
      <c r="B1066" s="39"/>
      <c r="I1066" s="3"/>
      <c r="J1066" s="3"/>
    </row>
    <row r="1067" spans="1:10" s="2" customFormat="1" x14ac:dyDescent="0.25">
      <c r="A1067" s="3"/>
      <c r="B1067" s="39"/>
      <c r="I1067" s="3"/>
      <c r="J1067" s="3"/>
    </row>
    <row r="1068" spans="1:10" s="2" customFormat="1" x14ac:dyDescent="0.25">
      <c r="A1068" s="3"/>
      <c r="B1068" s="39"/>
      <c r="I1068" s="3"/>
      <c r="J1068" s="3"/>
    </row>
    <row r="1069" spans="1:10" s="2" customFormat="1" x14ac:dyDescent="0.25">
      <c r="A1069" s="3"/>
      <c r="B1069" s="39"/>
      <c r="I1069" s="3"/>
      <c r="J1069" s="3"/>
    </row>
    <row r="1070" spans="1:10" s="2" customFormat="1" x14ac:dyDescent="0.25">
      <c r="A1070" s="3"/>
      <c r="B1070" s="39"/>
      <c r="I1070" s="3"/>
      <c r="J1070" s="3"/>
    </row>
    <row r="1071" spans="1:10" s="2" customFormat="1" x14ac:dyDescent="0.25">
      <c r="A1071" s="3"/>
      <c r="B1071" s="39"/>
      <c r="I1071" s="3"/>
      <c r="J1071" s="3"/>
    </row>
    <row r="1072" spans="1:10" s="2" customFormat="1" x14ac:dyDescent="0.25">
      <c r="A1072" s="3"/>
      <c r="B1072" s="39"/>
      <c r="I1072" s="3"/>
      <c r="J1072" s="3"/>
    </row>
    <row r="1073" spans="1:10" s="2" customFormat="1" x14ac:dyDescent="0.25">
      <c r="A1073" s="3"/>
      <c r="B1073" s="39"/>
      <c r="I1073" s="3"/>
      <c r="J1073" s="3"/>
    </row>
    <row r="1074" spans="1:10" s="2" customFormat="1" x14ac:dyDescent="0.25">
      <c r="A1074" s="3"/>
      <c r="B1074" s="39"/>
      <c r="I1074" s="3"/>
      <c r="J1074" s="3"/>
    </row>
    <row r="1075" spans="1:10" s="2" customFormat="1" x14ac:dyDescent="0.25">
      <c r="A1075" s="3"/>
      <c r="B1075" s="39"/>
      <c r="I1075" s="3"/>
      <c r="J1075" s="3"/>
    </row>
    <row r="1076" spans="1:10" s="2" customFormat="1" x14ac:dyDescent="0.25">
      <c r="A1076" s="3"/>
      <c r="B1076" s="39"/>
      <c r="I1076" s="3"/>
      <c r="J1076" s="3"/>
    </row>
    <row r="1077" spans="1:10" s="2" customFormat="1" x14ac:dyDescent="0.25">
      <c r="A1077" s="3"/>
      <c r="B1077" s="39"/>
      <c r="I1077" s="3"/>
      <c r="J1077" s="3"/>
    </row>
    <row r="1078" spans="1:10" s="2" customFormat="1" x14ac:dyDescent="0.25">
      <c r="A1078" s="3"/>
      <c r="B1078" s="39"/>
      <c r="I1078" s="3"/>
      <c r="J1078" s="3"/>
    </row>
    <row r="1079" spans="1:10" s="2" customFormat="1" x14ac:dyDescent="0.25">
      <c r="A1079" s="3"/>
      <c r="B1079" s="39"/>
      <c r="I1079" s="3"/>
      <c r="J1079" s="3"/>
    </row>
    <row r="1080" spans="1:10" s="2" customFormat="1" x14ac:dyDescent="0.25">
      <c r="A1080" s="3"/>
      <c r="B1080" s="39"/>
      <c r="I1080" s="3"/>
      <c r="J1080" s="3"/>
    </row>
    <row r="1081" spans="1:10" s="2" customFormat="1" x14ac:dyDescent="0.25">
      <c r="A1081" s="3"/>
      <c r="B1081" s="39"/>
      <c r="I1081" s="3"/>
      <c r="J1081" s="3"/>
    </row>
    <row r="1082" spans="1:10" s="2" customFormat="1" x14ac:dyDescent="0.25">
      <c r="A1082" s="3"/>
      <c r="B1082" s="39"/>
      <c r="I1082" s="3"/>
      <c r="J1082" s="3"/>
    </row>
    <row r="1083" spans="1:10" s="2" customFormat="1" x14ac:dyDescent="0.25">
      <c r="A1083" s="3"/>
      <c r="B1083" s="39"/>
      <c r="I1083" s="3"/>
      <c r="J1083" s="3"/>
    </row>
    <row r="1084" spans="1:10" s="2" customFormat="1" x14ac:dyDescent="0.25">
      <c r="A1084" s="3"/>
      <c r="B1084" s="39"/>
      <c r="I1084" s="3"/>
      <c r="J1084" s="3"/>
    </row>
    <row r="1085" spans="1:10" s="2" customFormat="1" x14ac:dyDescent="0.25">
      <c r="A1085" s="3"/>
      <c r="B1085" s="39"/>
      <c r="I1085" s="3"/>
      <c r="J1085" s="3"/>
    </row>
    <row r="1086" spans="1:10" s="2" customFormat="1" x14ac:dyDescent="0.25">
      <c r="A1086" s="3"/>
      <c r="B1086" s="39"/>
      <c r="I1086" s="3"/>
      <c r="J1086" s="3"/>
    </row>
    <row r="1087" spans="1:10" s="2" customFormat="1" x14ac:dyDescent="0.25">
      <c r="A1087" s="3"/>
      <c r="B1087" s="39"/>
      <c r="I1087" s="3"/>
      <c r="J1087" s="3"/>
    </row>
    <row r="1088" spans="1:10" s="2" customFormat="1" x14ac:dyDescent="0.25">
      <c r="A1088" s="3"/>
      <c r="B1088" s="39"/>
      <c r="I1088" s="3"/>
      <c r="J1088" s="3"/>
    </row>
    <row r="1089" spans="1:10" s="2" customFormat="1" x14ac:dyDescent="0.25">
      <c r="A1089" s="3"/>
      <c r="B1089" s="39"/>
      <c r="I1089" s="3"/>
      <c r="J1089" s="3"/>
    </row>
    <row r="1090" spans="1:10" s="2" customFormat="1" x14ac:dyDescent="0.25">
      <c r="A1090" s="3"/>
      <c r="B1090" s="39"/>
      <c r="I1090" s="3"/>
      <c r="J1090" s="3"/>
    </row>
    <row r="1091" spans="1:10" s="2" customFormat="1" x14ac:dyDescent="0.25">
      <c r="A1091" s="3"/>
      <c r="B1091" s="39"/>
      <c r="I1091" s="3"/>
      <c r="J1091" s="3"/>
    </row>
    <row r="1092" spans="1:10" s="2" customFormat="1" x14ac:dyDescent="0.25">
      <c r="A1092" s="3"/>
      <c r="B1092" s="39"/>
      <c r="I1092" s="3"/>
      <c r="J1092" s="3"/>
    </row>
    <row r="1093" spans="1:10" s="2" customFormat="1" x14ac:dyDescent="0.25">
      <c r="A1093" s="3"/>
      <c r="B1093" s="39"/>
      <c r="I1093" s="3"/>
      <c r="J1093" s="3"/>
    </row>
    <row r="1094" spans="1:10" s="2" customFormat="1" x14ac:dyDescent="0.25">
      <c r="A1094" s="3"/>
      <c r="B1094" s="39"/>
      <c r="I1094" s="3"/>
      <c r="J1094" s="3"/>
    </row>
    <row r="1095" spans="1:10" s="2" customFormat="1" x14ac:dyDescent="0.25">
      <c r="A1095" s="3"/>
      <c r="B1095" s="39"/>
      <c r="I1095" s="3"/>
      <c r="J1095" s="3"/>
    </row>
    <row r="1096" spans="1:10" s="2" customFormat="1" x14ac:dyDescent="0.25">
      <c r="A1096" s="3"/>
      <c r="B1096" s="39"/>
      <c r="I1096" s="3"/>
      <c r="J1096" s="3"/>
    </row>
    <row r="1097" spans="1:10" s="2" customFormat="1" x14ac:dyDescent="0.25">
      <c r="A1097" s="3"/>
      <c r="B1097" s="39"/>
      <c r="I1097" s="3"/>
      <c r="J1097" s="3"/>
    </row>
    <row r="1098" spans="1:10" s="2" customFormat="1" x14ac:dyDescent="0.25">
      <c r="A1098" s="3"/>
      <c r="B1098" s="39"/>
      <c r="I1098" s="3"/>
      <c r="J1098" s="3"/>
    </row>
    <row r="1099" spans="1:10" s="2" customFormat="1" x14ac:dyDescent="0.25">
      <c r="A1099" s="3"/>
      <c r="B1099" s="39"/>
      <c r="I1099" s="3"/>
      <c r="J1099" s="3"/>
    </row>
    <row r="1100" spans="1:10" s="2" customFormat="1" x14ac:dyDescent="0.25">
      <c r="A1100" s="3"/>
      <c r="B1100" s="39"/>
      <c r="I1100" s="3"/>
      <c r="J1100" s="3"/>
    </row>
    <row r="1101" spans="1:10" s="2" customFormat="1" x14ac:dyDescent="0.25">
      <c r="A1101" s="3"/>
      <c r="B1101" s="39"/>
      <c r="I1101" s="3"/>
      <c r="J1101" s="3"/>
    </row>
    <row r="1102" spans="1:10" s="2" customFormat="1" x14ac:dyDescent="0.25">
      <c r="A1102" s="3"/>
      <c r="B1102" s="39"/>
      <c r="I1102" s="3"/>
      <c r="J1102" s="3"/>
    </row>
    <row r="1103" spans="1:10" s="2" customFormat="1" x14ac:dyDescent="0.25">
      <c r="A1103" s="3"/>
      <c r="B1103" s="39"/>
      <c r="I1103" s="3"/>
      <c r="J1103" s="3"/>
    </row>
    <row r="1104" spans="1:10" s="2" customFormat="1" x14ac:dyDescent="0.25">
      <c r="A1104" s="3"/>
      <c r="B1104" s="39"/>
      <c r="I1104" s="3"/>
      <c r="J1104" s="3"/>
    </row>
    <row r="1105" spans="1:10" s="2" customFormat="1" x14ac:dyDescent="0.25">
      <c r="A1105" s="3"/>
      <c r="B1105" s="39"/>
      <c r="I1105" s="3"/>
      <c r="J1105" s="3"/>
    </row>
    <row r="1106" spans="1:10" s="2" customFormat="1" x14ac:dyDescent="0.25">
      <c r="A1106" s="3"/>
      <c r="B1106" s="39"/>
      <c r="I1106" s="3"/>
      <c r="J1106" s="3"/>
    </row>
    <row r="1107" spans="1:10" s="2" customFormat="1" x14ac:dyDescent="0.25">
      <c r="A1107" s="3"/>
      <c r="B1107" s="39"/>
      <c r="I1107" s="3"/>
      <c r="J1107" s="3"/>
    </row>
    <row r="1108" spans="1:10" s="2" customFormat="1" x14ac:dyDescent="0.25">
      <c r="A1108" s="3"/>
      <c r="B1108" s="39"/>
      <c r="I1108" s="3"/>
      <c r="J1108" s="3"/>
    </row>
    <row r="1109" spans="1:10" s="2" customFormat="1" x14ac:dyDescent="0.25">
      <c r="A1109" s="3"/>
      <c r="B1109" s="39"/>
      <c r="I1109" s="3"/>
      <c r="J1109" s="3"/>
    </row>
    <row r="1110" spans="1:10" s="2" customFormat="1" x14ac:dyDescent="0.25">
      <c r="A1110" s="3"/>
      <c r="B1110" s="39"/>
      <c r="I1110" s="3"/>
      <c r="J1110" s="3"/>
    </row>
    <row r="1111" spans="1:10" s="2" customFormat="1" x14ac:dyDescent="0.25">
      <c r="A1111" s="3"/>
      <c r="B1111" s="39"/>
      <c r="I1111" s="3"/>
      <c r="J1111" s="3"/>
    </row>
    <row r="1112" spans="1:10" s="2" customFormat="1" x14ac:dyDescent="0.25">
      <c r="A1112" s="3"/>
      <c r="B1112" s="39"/>
      <c r="I1112" s="3"/>
      <c r="J1112" s="3"/>
    </row>
    <row r="1113" spans="1:10" s="2" customFormat="1" x14ac:dyDescent="0.25">
      <c r="A1113" s="3"/>
      <c r="B1113" s="39"/>
      <c r="I1113" s="3"/>
      <c r="J1113" s="3"/>
    </row>
    <row r="1114" spans="1:10" s="2" customFormat="1" x14ac:dyDescent="0.25">
      <c r="A1114" s="3"/>
      <c r="B1114" s="39"/>
      <c r="I1114" s="3"/>
      <c r="J1114" s="3"/>
    </row>
    <row r="1115" spans="1:10" s="2" customFormat="1" x14ac:dyDescent="0.25">
      <c r="A1115" s="3"/>
      <c r="B1115" s="39"/>
      <c r="I1115" s="3"/>
      <c r="J1115" s="3"/>
    </row>
    <row r="1116" spans="1:10" s="2" customFormat="1" x14ac:dyDescent="0.25">
      <c r="A1116" s="3"/>
      <c r="B1116" s="39"/>
      <c r="I1116" s="3"/>
      <c r="J1116" s="3"/>
    </row>
    <row r="1117" spans="1:10" s="2" customFormat="1" x14ac:dyDescent="0.25">
      <c r="A1117" s="3"/>
      <c r="B1117" s="39"/>
      <c r="I1117" s="3"/>
      <c r="J1117" s="3"/>
    </row>
    <row r="1118" spans="1:10" s="2" customFormat="1" x14ac:dyDescent="0.25">
      <c r="A1118" s="3"/>
      <c r="B1118" s="39"/>
      <c r="I1118" s="3"/>
      <c r="J1118" s="3"/>
    </row>
    <row r="1119" spans="1:10" s="2" customFormat="1" x14ac:dyDescent="0.25">
      <c r="A1119" s="3"/>
      <c r="B1119" s="39"/>
      <c r="I1119" s="3"/>
      <c r="J1119" s="3"/>
    </row>
    <row r="1120" spans="1:10" s="2" customFormat="1" x14ac:dyDescent="0.25">
      <c r="A1120" s="3"/>
      <c r="B1120" s="39"/>
      <c r="I1120" s="3"/>
      <c r="J1120" s="3"/>
    </row>
    <row r="1121" spans="1:10" s="2" customFormat="1" x14ac:dyDescent="0.25">
      <c r="A1121" s="3"/>
      <c r="B1121" s="39"/>
      <c r="I1121" s="3"/>
      <c r="J1121" s="3"/>
    </row>
    <row r="1122" spans="1:10" s="2" customFormat="1" x14ac:dyDescent="0.25">
      <c r="A1122" s="3"/>
      <c r="B1122" s="39"/>
      <c r="I1122" s="3"/>
      <c r="J1122" s="3"/>
    </row>
    <row r="1123" spans="1:10" s="2" customFormat="1" x14ac:dyDescent="0.25">
      <c r="A1123" s="3"/>
      <c r="B1123" s="39"/>
      <c r="I1123" s="3"/>
      <c r="J1123" s="3"/>
    </row>
    <row r="1124" spans="1:10" s="2" customFormat="1" x14ac:dyDescent="0.25">
      <c r="A1124" s="3"/>
      <c r="B1124" s="39"/>
      <c r="I1124" s="3"/>
      <c r="J1124" s="3"/>
    </row>
    <row r="1125" spans="1:10" s="2" customFormat="1" x14ac:dyDescent="0.25">
      <c r="A1125" s="3"/>
      <c r="B1125" s="39"/>
      <c r="I1125" s="3"/>
      <c r="J1125" s="3"/>
    </row>
    <row r="1126" spans="1:10" s="2" customFormat="1" x14ac:dyDescent="0.25">
      <c r="A1126" s="3"/>
      <c r="B1126" s="39"/>
      <c r="I1126" s="3"/>
      <c r="J1126" s="3"/>
    </row>
    <row r="1127" spans="1:10" s="2" customFormat="1" x14ac:dyDescent="0.25">
      <c r="A1127" s="3"/>
      <c r="B1127" s="39"/>
      <c r="I1127" s="3"/>
      <c r="J1127" s="3"/>
    </row>
    <row r="1128" spans="1:10" s="2" customFormat="1" x14ac:dyDescent="0.25">
      <c r="A1128" s="3"/>
      <c r="B1128" s="39"/>
      <c r="I1128" s="3"/>
      <c r="J1128" s="3"/>
    </row>
    <row r="1129" spans="1:10" s="2" customFormat="1" x14ac:dyDescent="0.25">
      <c r="A1129" s="3"/>
      <c r="B1129" s="39"/>
      <c r="I1129" s="3"/>
      <c r="J1129" s="3"/>
    </row>
    <row r="1130" spans="1:10" s="2" customFormat="1" x14ac:dyDescent="0.25">
      <c r="A1130" s="3"/>
      <c r="B1130" s="39"/>
      <c r="I1130" s="3"/>
      <c r="J1130" s="3"/>
    </row>
    <row r="1131" spans="1:10" s="2" customFormat="1" x14ac:dyDescent="0.25">
      <c r="A1131" s="3"/>
      <c r="B1131" s="39"/>
      <c r="I1131" s="3"/>
      <c r="J1131" s="3"/>
    </row>
    <row r="1132" spans="1:10" s="2" customFormat="1" x14ac:dyDescent="0.25">
      <c r="A1132" s="3"/>
      <c r="B1132" s="39"/>
      <c r="I1132" s="3"/>
      <c r="J1132" s="3"/>
    </row>
    <row r="1133" spans="1:10" s="2" customFormat="1" x14ac:dyDescent="0.25">
      <c r="A1133" s="3"/>
      <c r="B1133" s="39"/>
      <c r="I1133" s="3"/>
      <c r="J1133" s="3"/>
    </row>
    <row r="1134" spans="1:10" s="2" customFormat="1" x14ac:dyDescent="0.25">
      <c r="A1134" s="3"/>
      <c r="B1134" s="39"/>
      <c r="I1134" s="3"/>
      <c r="J1134" s="3"/>
    </row>
    <row r="1135" spans="1:10" s="2" customFormat="1" x14ac:dyDescent="0.25">
      <c r="A1135" s="3"/>
      <c r="B1135" s="39"/>
      <c r="I1135" s="3"/>
      <c r="J1135" s="3"/>
    </row>
    <row r="1136" spans="1:10" s="2" customFormat="1" x14ac:dyDescent="0.25">
      <c r="A1136" s="3"/>
      <c r="B1136" s="39"/>
      <c r="I1136" s="3"/>
      <c r="J1136" s="3"/>
    </row>
    <row r="1137" spans="1:10" s="2" customFormat="1" x14ac:dyDescent="0.25">
      <c r="A1137" s="3"/>
      <c r="B1137" s="39"/>
      <c r="I1137" s="3"/>
      <c r="J1137" s="3"/>
    </row>
    <row r="1138" spans="1:10" s="2" customFormat="1" x14ac:dyDescent="0.25">
      <c r="A1138" s="3"/>
      <c r="B1138" s="39"/>
      <c r="I1138" s="3"/>
      <c r="J1138" s="3"/>
    </row>
    <row r="1139" spans="1:10" s="2" customFormat="1" x14ac:dyDescent="0.25">
      <c r="A1139" s="3"/>
      <c r="B1139" s="39"/>
      <c r="I1139" s="3"/>
      <c r="J1139" s="3"/>
    </row>
    <row r="1140" spans="1:10" s="2" customFormat="1" x14ac:dyDescent="0.25">
      <c r="A1140" s="3"/>
      <c r="B1140" s="39"/>
      <c r="I1140" s="3"/>
      <c r="J1140" s="3"/>
    </row>
    <row r="1141" spans="1:10" s="2" customFormat="1" x14ac:dyDescent="0.25">
      <c r="A1141" s="3"/>
      <c r="B1141" s="39"/>
      <c r="I1141" s="3"/>
      <c r="J1141" s="3"/>
    </row>
    <row r="1142" spans="1:10" s="2" customFormat="1" x14ac:dyDescent="0.25">
      <c r="A1142" s="3"/>
      <c r="B1142" s="39"/>
      <c r="I1142" s="3"/>
      <c r="J1142" s="3"/>
    </row>
    <row r="1143" spans="1:10" s="2" customFormat="1" x14ac:dyDescent="0.25">
      <c r="A1143" s="3"/>
      <c r="B1143" s="39"/>
      <c r="I1143" s="3"/>
      <c r="J1143" s="3"/>
    </row>
    <row r="1144" spans="1:10" s="2" customFormat="1" x14ac:dyDescent="0.25">
      <c r="A1144" s="3"/>
      <c r="B1144" s="39"/>
      <c r="I1144" s="3"/>
      <c r="J1144" s="3"/>
    </row>
    <row r="1145" spans="1:10" s="2" customFormat="1" x14ac:dyDescent="0.25">
      <c r="A1145" s="3"/>
      <c r="B1145" s="39"/>
      <c r="I1145" s="3"/>
      <c r="J1145" s="3"/>
    </row>
    <row r="1146" spans="1:10" s="2" customFormat="1" x14ac:dyDescent="0.25">
      <c r="A1146" s="3"/>
      <c r="B1146" s="39"/>
      <c r="I1146" s="3"/>
      <c r="J1146" s="3"/>
    </row>
    <row r="1147" spans="1:10" s="2" customFormat="1" x14ac:dyDescent="0.25">
      <c r="A1147" s="3"/>
      <c r="B1147" s="39"/>
      <c r="I1147" s="3"/>
      <c r="J1147" s="3"/>
    </row>
    <row r="1148" spans="1:10" s="2" customFormat="1" x14ac:dyDescent="0.25">
      <c r="A1148" s="3"/>
      <c r="B1148" s="39"/>
      <c r="I1148" s="3"/>
      <c r="J1148" s="3"/>
    </row>
    <row r="1149" spans="1:10" s="2" customFormat="1" x14ac:dyDescent="0.25">
      <c r="A1149" s="3"/>
      <c r="B1149" s="39"/>
      <c r="I1149" s="3"/>
      <c r="J1149" s="3"/>
    </row>
    <row r="1150" spans="1:10" s="2" customFormat="1" x14ac:dyDescent="0.25">
      <c r="A1150" s="3"/>
      <c r="B1150" s="39"/>
      <c r="I1150" s="3"/>
      <c r="J1150" s="3"/>
    </row>
    <row r="1151" spans="1:10" s="2" customFormat="1" x14ac:dyDescent="0.25">
      <c r="A1151" s="3"/>
      <c r="B1151" s="39"/>
      <c r="I1151" s="3"/>
      <c r="J1151" s="3"/>
    </row>
    <row r="1152" spans="1:10" s="2" customFormat="1" x14ac:dyDescent="0.25">
      <c r="A1152" s="3"/>
      <c r="B1152" s="39"/>
      <c r="I1152" s="3"/>
      <c r="J1152" s="3"/>
    </row>
    <row r="1153" spans="1:10" s="2" customFormat="1" x14ac:dyDescent="0.25">
      <c r="A1153" s="3"/>
      <c r="B1153" s="39"/>
      <c r="I1153" s="3"/>
      <c r="J1153" s="3"/>
    </row>
    <row r="1154" spans="1:10" s="2" customFormat="1" x14ac:dyDescent="0.25">
      <c r="A1154" s="3"/>
      <c r="B1154" s="39"/>
      <c r="I1154" s="3"/>
      <c r="J1154" s="3"/>
    </row>
    <row r="1155" spans="1:10" s="2" customFormat="1" x14ac:dyDescent="0.25">
      <c r="A1155" s="3"/>
      <c r="B1155" s="39"/>
      <c r="I1155" s="3"/>
      <c r="J1155" s="3"/>
    </row>
    <row r="1156" spans="1:10" s="2" customFormat="1" x14ac:dyDescent="0.25">
      <c r="A1156" s="3"/>
      <c r="B1156" s="39"/>
      <c r="I1156" s="3"/>
      <c r="J1156" s="3"/>
    </row>
    <row r="1157" spans="1:10" s="2" customFormat="1" x14ac:dyDescent="0.25">
      <c r="A1157" s="3"/>
      <c r="B1157" s="39"/>
      <c r="I1157" s="3"/>
      <c r="J1157" s="3"/>
    </row>
    <row r="1158" spans="1:10" s="2" customFormat="1" x14ac:dyDescent="0.25">
      <c r="A1158" s="3"/>
      <c r="B1158" s="39"/>
      <c r="I1158" s="3"/>
      <c r="J1158" s="3"/>
    </row>
    <row r="1159" spans="1:10" s="2" customFormat="1" x14ac:dyDescent="0.25">
      <c r="A1159" s="3"/>
      <c r="B1159" s="39"/>
      <c r="I1159" s="3"/>
      <c r="J1159" s="3"/>
    </row>
  </sheetData>
  <mergeCells count="231">
    <mergeCell ref="G7:G10"/>
    <mergeCell ref="H7:H10"/>
    <mergeCell ref="I7:K7"/>
    <mergeCell ref="I8:I10"/>
    <mergeCell ref="J8:J10"/>
    <mergeCell ref="K8:K10"/>
    <mergeCell ref="A1:F1"/>
    <mergeCell ref="A2:K2"/>
    <mergeCell ref="A3:K3"/>
    <mergeCell ref="A4:K4"/>
    <mergeCell ref="A7:A10"/>
    <mergeCell ref="B7:B10"/>
    <mergeCell ref="C7:C10"/>
    <mergeCell ref="D7:D10"/>
    <mergeCell ref="E7:E10"/>
    <mergeCell ref="F7:F10"/>
    <mergeCell ref="A62:A68"/>
    <mergeCell ref="B62:B68"/>
    <mergeCell ref="B69:F69"/>
    <mergeCell ref="A70:A83"/>
    <mergeCell ref="B70:B76"/>
    <mergeCell ref="B77:B83"/>
    <mergeCell ref="A12:A18"/>
    <mergeCell ref="B12:B18"/>
    <mergeCell ref="B19:F19"/>
    <mergeCell ref="A20:A61"/>
    <mergeCell ref="B20:B26"/>
    <mergeCell ref="B27:B33"/>
    <mergeCell ref="B34:B40"/>
    <mergeCell ref="B41:B47"/>
    <mergeCell ref="B48:B54"/>
    <mergeCell ref="B55:B61"/>
    <mergeCell ref="A105:A111"/>
    <mergeCell ref="B105:B111"/>
    <mergeCell ref="A112:A118"/>
    <mergeCell ref="B112:B118"/>
    <mergeCell ref="A119:A125"/>
    <mergeCell ref="B119:B125"/>
    <mergeCell ref="A84:A90"/>
    <mergeCell ref="B84:B90"/>
    <mergeCell ref="A91:A97"/>
    <mergeCell ref="B91:B97"/>
    <mergeCell ref="A98:A104"/>
    <mergeCell ref="B98:B104"/>
    <mergeCell ref="A147:A153"/>
    <mergeCell ref="B147:B153"/>
    <mergeCell ref="A154:A167"/>
    <mergeCell ref="B154:B160"/>
    <mergeCell ref="B161:B167"/>
    <mergeCell ref="A168:A181"/>
    <mergeCell ref="B168:B174"/>
    <mergeCell ref="B175:B181"/>
    <mergeCell ref="A126:A132"/>
    <mergeCell ref="B126:B132"/>
    <mergeCell ref="A133:A139"/>
    <mergeCell ref="B133:B139"/>
    <mergeCell ref="A140:A146"/>
    <mergeCell ref="B140:B146"/>
    <mergeCell ref="A210:A223"/>
    <mergeCell ref="B210:B216"/>
    <mergeCell ref="B217:B223"/>
    <mergeCell ref="A224:A230"/>
    <mergeCell ref="B224:B230"/>
    <mergeCell ref="A231:A244"/>
    <mergeCell ref="B231:B237"/>
    <mergeCell ref="B238:B244"/>
    <mergeCell ref="A182:A195"/>
    <mergeCell ref="B182:B188"/>
    <mergeCell ref="B189:B195"/>
    <mergeCell ref="A196:A209"/>
    <mergeCell ref="B196:B202"/>
    <mergeCell ref="B203:B209"/>
    <mergeCell ref="A266:A272"/>
    <mergeCell ref="B266:B272"/>
    <mergeCell ref="A273:A279"/>
    <mergeCell ref="B273:B279"/>
    <mergeCell ref="A280:A293"/>
    <mergeCell ref="B280:B286"/>
    <mergeCell ref="B287:B293"/>
    <mergeCell ref="A245:A251"/>
    <mergeCell ref="B245:B251"/>
    <mergeCell ref="A252:A258"/>
    <mergeCell ref="B252:B258"/>
    <mergeCell ref="A259:A265"/>
    <mergeCell ref="B259:B265"/>
    <mergeCell ref="A322:A328"/>
    <mergeCell ref="B322:B328"/>
    <mergeCell ref="A329:A335"/>
    <mergeCell ref="B329:B335"/>
    <mergeCell ref="A336:A342"/>
    <mergeCell ref="B336:B342"/>
    <mergeCell ref="A294:A307"/>
    <mergeCell ref="B294:B300"/>
    <mergeCell ref="B301:B307"/>
    <mergeCell ref="A308:A314"/>
    <mergeCell ref="B308:B314"/>
    <mergeCell ref="A315:A321"/>
    <mergeCell ref="B315:B321"/>
    <mergeCell ref="A364:A370"/>
    <mergeCell ref="B364:B370"/>
    <mergeCell ref="A371:A377"/>
    <mergeCell ref="B371:B377"/>
    <mergeCell ref="A378:A384"/>
    <mergeCell ref="B378:B384"/>
    <mergeCell ref="A343:A349"/>
    <mergeCell ref="B343:B349"/>
    <mergeCell ref="A350:A356"/>
    <mergeCell ref="B350:B356"/>
    <mergeCell ref="A357:A363"/>
    <mergeCell ref="B357:B363"/>
    <mergeCell ref="A406:A412"/>
    <mergeCell ref="B406:B412"/>
    <mergeCell ref="A413:A419"/>
    <mergeCell ref="B413:B419"/>
    <mergeCell ref="A420:A426"/>
    <mergeCell ref="B420:B426"/>
    <mergeCell ref="A385:A391"/>
    <mergeCell ref="B385:B391"/>
    <mergeCell ref="A392:A398"/>
    <mergeCell ref="B392:B398"/>
    <mergeCell ref="A399:A405"/>
    <mergeCell ref="B399:B405"/>
    <mergeCell ref="A448:A454"/>
    <mergeCell ref="B448:B454"/>
    <mergeCell ref="A455:A461"/>
    <mergeCell ref="B455:B461"/>
    <mergeCell ref="A462:A468"/>
    <mergeCell ref="B462:B468"/>
    <mergeCell ref="A427:A433"/>
    <mergeCell ref="B427:B433"/>
    <mergeCell ref="A434:A440"/>
    <mergeCell ref="B434:B440"/>
    <mergeCell ref="A441:A447"/>
    <mergeCell ref="B441:B447"/>
    <mergeCell ref="A490:A496"/>
    <mergeCell ref="B490:B496"/>
    <mergeCell ref="A497:A503"/>
    <mergeCell ref="B497:B503"/>
    <mergeCell ref="A504:A510"/>
    <mergeCell ref="B504:B510"/>
    <mergeCell ref="A469:A475"/>
    <mergeCell ref="B469:B475"/>
    <mergeCell ref="A476:A482"/>
    <mergeCell ref="B476:B482"/>
    <mergeCell ref="A483:A489"/>
    <mergeCell ref="B483:B489"/>
    <mergeCell ref="A532:A538"/>
    <mergeCell ref="B532:B538"/>
    <mergeCell ref="A539:A545"/>
    <mergeCell ref="B539:B545"/>
    <mergeCell ref="A546:A552"/>
    <mergeCell ref="B546:B552"/>
    <mergeCell ref="A511:A517"/>
    <mergeCell ref="B511:B517"/>
    <mergeCell ref="A518:A524"/>
    <mergeCell ref="B518:B524"/>
    <mergeCell ref="A525:A531"/>
    <mergeCell ref="B525:B531"/>
    <mergeCell ref="A574:A580"/>
    <mergeCell ref="B574:B580"/>
    <mergeCell ref="A581:A587"/>
    <mergeCell ref="B581:B587"/>
    <mergeCell ref="A588:A594"/>
    <mergeCell ref="B588:B594"/>
    <mergeCell ref="A553:A559"/>
    <mergeCell ref="B553:B559"/>
    <mergeCell ref="A560:A566"/>
    <mergeCell ref="B560:B566"/>
    <mergeCell ref="A567:A573"/>
    <mergeCell ref="B567:B573"/>
    <mergeCell ref="A616:A622"/>
    <mergeCell ref="B616:B622"/>
    <mergeCell ref="A623:A629"/>
    <mergeCell ref="B623:B629"/>
    <mergeCell ref="A630:A636"/>
    <mergeCell ref="B630:B636"/>
    <mergeCell ref="A595:A601"/>
    <mergeCell ref="B595:B601"/>
    <mergeCell ref="A602:A608"/>
    <mergeCell ref="B602:B608"/>
    <mergeCell ref="A609:A615"/>
    <mergeCell ref="B609:B615"/>
    <mergeCell ref="A673:A693"/>
    <mergeCell ref="B673:B679"/>
    <mergeCell ref="B680:B686"/>
    <mergeCell ref="B687:B693"/>
    <mergeCell ref="A694:A700"/>
    <mergeCell ref="B694:B700"/>
    <mergeCell ref="A637:A672"/>
    <mergeCell ref="B637:B643"/>
    <mergeCell ref="B644:B650"/>
    <mergeCell ref="B651:B658"/>
    <mergeCell ref="B659:B665"/>
    <mergeCell ref="B666:B672"/>
    <mergeCell ref="A722:A728"/>
    <mergeCell ref="B722:B728"/>
    <mergeCell ref="A729:A735"/>
    <mergeCell ref="B729:B735"/>
    <mergeCell ref="A736:A742"/>
    <mergeCell ref="B736:B742"/>
    <mergeCell ref="A701:A707"/>
    <mergeCell ref="B701:B707"/>
    <mergeCell ref="A708:A714"/>
    <mergeCell ref="B708:B714"/>
    <mergeCell ref="A715:A721"/>
    <mergeCell ref="B715:B721"/>
    <mergeCell ref="A785:A791"/>
    <mergeCell ref="B785:B791"/>
    <mergeCell ref="A792:A798"/>
    <mergeCell ref="B792:B798"/>
    <mergeCell ref="A799:A805"/>
    <mergeCell ref="B799:B805"/>
    <mergeCell ref="A743:A749"/>
    <mergeCell ref="B743:B749"/>
    <mergeCell ref="A750:A756"/>
    <mergeCell ref="B750:B756"/>
    <mergeCell ref="A757:A784"/>
    <mergeCell ref="B757:B763"/>
    <mergeCell ref="B764:B770"/>
    <mergeCell ref="B771:B777"/>
    <mergeCell ref="B778:B784"/>
    <mergeCell ref="A828:A834"/>
    <mergeCell ref="B828:B834"/>
    <mergeCell ref="A835:A842"/>
    <mergeCell ref="B835:B842"/>
    <mergeCell ref="A806:A813"/>
    <mergeCell ref="B806:B813"/>
    <mergeCell ref="A814:A820"/>
    <mergeCell ref="B814:B820"/>
    <mergeCell ref="A821:A827"/>
    <mergeCell ref="B821:B8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0"/>
  <sheetViews>
    <sheetView topLeftCell="A421" zoomScale="70" zoomScaleNormal="70" workbookViewId="0">
      <selection activeCell="M426" sqref="M426"/>
    </sheetView>
  </sheetViews>
  <sheetFormatPr defaultColWidth="19" defaultRowHeight="15.75" x14ac:dyDescent="0.25"/>
  <cols>
    <col min="1" max="1" width="39.140625" style="43" customWidth="1"/>
    <col min="2" max="10" width="19" style="43"/>
    <col min="11" max="11" width="20.28515625" style="43" customWidth="1"/>
    <col min="12" max="16384" width="19" style="43"/>
  </cols>
  <sheetData>
    <row r="1" spans="1:13" x14ac:dyDescent="0.25">
      <c r="C1" s="44"/>
      <c r="D1" s="44"/>
      <c r="K1" s="45" t="s">
        <v>148</v>
      </c>
      <c r="L1" s="45"/>
      <c r="M1" s="45"/>
    </row>
    <row r="2" spans="1:13" x14ac:dyDescent="0.25">
      <c r="A2" s="230" t="s">
        <v>149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3" x14ac:dyDescent="0.25">
      <c r="A3" s="230" t="s">
        <v>150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3" x14ac:dyDescent="0.25">
      <c r="A4" s="232"/>
      <c r="B4" s="232"/>
      <c r="C4" s="232"/>
      <c r="D4" s="232"/>
      <c r="E4" s="232"/>
      <c r="F4" s="232"/>
    </row>
    <row r="5" spans="1:13" x14ac:dyDescent="0.25">
      <c r="A5" s="46"/>
      <c r="B5" s="46"/>
      <c r="C5" s="46"/>
      <c r="D5" s="46"/>
      <c r="E5" s="46"/>
      <c r="F5" s="46"/>
      <c r="I5" s="47"/>
      <c r="J5" s="47"/>
      <c r="K5" s="47" t="s">
        <v>3</v>
      </c>
    </row>
    <row r="6" spans="1:13" x14ac:dyDescent="0.25">
      <c r="A6" s="224" t="s">
        <v>4</v>
      </c>
      <c r="B6" s="224" t="s">
        <v>151</v>
      </c>
      <c r="C6" s="224" t="s">
        <v>152</v>
      </c>
      <c r="D6" s="224" t="s">
        <v>153</v>
      </c>
      <c r="E6" s="224" t="s">
        <v>154</v>
      </c>
      <c r="F6" s="224" t="s">
        <v>155</v>
      </c>
      <c r="G6" s="224" t="s">
        <v>156</v>
      </c>
      <c r="H6" s="224" t="s">
        <v>157</v>
      </c>
      <c r="I6" s="225" t="s">
        <v>158</v>
      </c>
      <c r="J6" s="225"/>
      <c r="K6" s="225"/>
    </row>
    <row r="7" spans="1:13" ht="47.25" x14ac:dyDescent="0.25">
      <c r="A7" s="224"/>
      <c r="B7" s="224"/>
      <c r="C7" s="224"/>
      <c r="D7" s="224"/>
      <c r="E7" s="224"/>
      <c r="F7" s="224"/>
      <c r="G7" s="224"/>
      <c r="H7" s="224"/>
      <c r="I7" s="48" t="s">
        <v>159</v>
      </c>
      <c r="J7" s="48" t="s">
        <v>160</v>
      </c>
      <c r="K7" s="48" t="s">
        <v>161</v>
      </c>
    </row>
    <row r="8" spans="1:13" x14ac:dyDescent="0.25">
      <c r="A8" s="48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</row>
    <row r="9" spans="1:13" x14ac:dyDescent="0.25">
      <c r="A9" s="221" t="s">
        <v>162</v>
      </c>
      <c r="B9" s="226" t="s">
        <v>163</v>
      </c>
      <c r="C9" s="51" t="s">
        <v>164</v>
      </c>
      <c r="D9" s="52">
        <f>D10+D11+D12+D13</f>
        <v>1348.2</v>
      </c>
      <c r="E9" s="52">
        <f>E10+E11+E12+E13</f>
        <v>1138.2</v>
      </c>
      <c r="F9" s="52">
        <f>F10+F11+F12+F13</f>
        <v>1105.5999999999999</v>
      </c>
      <c r="G9" s="52">
        <f>G10+G11+G12+G13</f>
        <v>1315.6</v>
      </c>
      <c r="H9" s="52">
        <f>H10+H11+H12+H13</f>
        <v>1315.6</v>
      </c>
      <c r="I9" s="53">
        <f>G9/D9*100</f>
        <v>97.581961133362995</v>
      </c>
      <c r="J9" s="54">
        <f>G9/E9*100</f>
        <v>115.58601300298716</v>
      </c>
      <c r="K9" s="54">
        <f>G9/F9*100</f>
        <v>118.99421128798842</v>
      </c>
    </row>
    <row r="10" spans="1:13" ht="31.5" x14ac:dyDescent="0.25">
      <c r="A10" s="222"/>
      <c r="B10" s="227"/>
      <c r="C10" s="51" t="s">
        <v>19</v>
      </c>
      <c r="D10" s="52">
        <f>D16+D21+D26+D31</f>
        <v>1138.2</v>
      </c>
      <c r="E10" s="52">
        <f t="shared" ref="E10:H12" si="0">E16+E21+E26+E31</f>
        <v>1138.2</v>
      </c>
      <c r="F10" s="52">
        <f t="shared" si="0"/>
        <v>1105.5999999999999</v>
      </c>
      <c r="G10" s="52">
        <f t="shared" si="0"/>
        <v>1105.5999999999999</v>
      </c>
      <c r="H10" s="52">
        <f t="shared" si="0"/>
        <v>1105.5999999999999</v>
      </c>
      <c r="I10" s="53">
        <f>G10/D10*100</f>
        <v>97.135828501142143</v>
      </c>
      <c r="J10" s="54">
        <f>G10/E10*100</f>
        <v>97.135828501142143</v>
      </c>
      <c r="K10" s="54">
        <f>G10/F10*100</f>
        <v>100</v>
      </c>
    </row>
    <row r="11" spans="1:13" ht="31.5" x14ac:dyDescent="0.25">
      <c r="A11" s="222"/>
      <c r="B11" s="227"/>
      <c r="C11" s="55" t="s">
        <v>165</v>
      </c>
      <c r="D11" s="52">
        <f>D17+D22+D27+D32</f>
        <v>0</v>
      </c>
      <c r="E11" s="52">
        <f t="shared" si="0"/>
        <v>0</v>
      </c>
      <c r="F11" s="52">
        <f t="shared" si="0"/>
        <v>0</v>
      </c>
      <c r="G11" s="52">
        <f t="shared" si="0"/>
        <v>0</v>
      </c>
      <c r="H11" s="52">
        <f t="shared" si="0"/>
        <v>0</v>
      </c>
      <c r="I11" s="53">
        <v>0</v>
      </c>
      <c r="J11" s="54">
        <v>0</v>
      </c>
      <c r="K11" s="54">
        <v>0</v>
      </c>
    </row>
    <row r="12" spans="1:13" ht="47.25" x14ac:dyDescent="0.25">
      <c r="A12" s="222"/>
      <c r="B12" s="227"/>
      <c r="C12" s="51" t="s">
        <v>23</v>
      </c>
      <c r="D12" s="52">
        <f>D18+D23+D28+D33</f>
        <v>0</v>
      </c>
      <c r="E12" s="52">
        <f t="shared" si="0"/>
        <v>0</v>
      </c>
      <c r="F12" s="52">
        <f t="shared" si="0"/>
        <v>0</v>
      </c>
      <c r="G12" s="52">
        <f t="shared" si="0"/>
        <v>0</v>
      </c>
      <c r="H12" s="52">
        <f t="shared" si="0"/>
        <v>0</v>
      </c>
      <c r="I12" s="53">
        <v>0</v>
      </c>
      <c r="J12" s="54">
        <v>0</v>
      </c>
      <c r="K12" s="54">
        <v>0</v>
      </c>
    </row>
    <row r="13" spans="1:13" ht="228" customHeight="1" x14ac:dyDescent="0.25">
      <c r="A13" s="222"/>
      <c r="B13" s="228"/>
      <c r="C13" s="51" t="s">
        <v>28</v>
      </c>
      <c r="D13" s="52">
        <f>D19+D24+D29+D34</f>
        <v>210</v>
      </c>
      <c r="E13" s="52">
        <f>E19+E24+E29+E34</f>
        <v>0</v>
      </c>
      <c r="F13" s="52">
        <f>F19+F24+F29+F34</f>
        <v>0</v>
      </c>
      <c r="G13" s="52">
        <f>G19+G24+G29+G34</f>
        <v>210</v>
      </c>
      <c r="H13" s="52">
        <f>H19+H24+H29+H34</f>
        <v>210</v>
      </c>
      <c r="I13" s="53">
        <f>G13/D13*100</f>
        <v>100</v>
      </c>
      <c r="J13" s="54">
        <v>0</v>
      </c>
      <c r="K13" s="54">
        <v>0</v>
      </c>
    </row>
    <row r="14" spans="1:13" x14ac:dyDescent="0.25">
      <c r="A14" s="222"/>
      <c r="B14" s="229" t="s">
        <v>25</v>
      </c>
      <c r="C14" s="229"/>
      <c r="D14" s="229"/>
      <c r="E14" s="229"/>
      <c r="F14" s="229"/>
      <c r="G14" s="56"/>
      <c r="H14" s="56"/>
      <c r="I14" s="57"/>
      <c r="J14" s="57"/>
      <c r="K14" s="57"/>
    </row>
    <row r="15" spans="1:13" x14ac:dyDescent="0.25">
      <c r="A15" s="222"/>
      <c r="B15" s="221" t="s">
        <v>166</v>
      </c>
      <c r="C15" s="51" t="s">
        <v>164</v>
      </c>
      <c r="D15" s="52">
        <f>D16+D17+D18+D19</f>
        <v>518.20000000000005</v>
      </c>
      <c r="E15" s="52">
        <f>E16+E17+E18+E19</f>
        <v>518.20000000000005</v>
      </c>
      <c r="F15" s="52">
        <f>F16+F17+F18+F19</f>
        <v>518.20000000000005</v>
      </c>
      <c r="G15" s="52">
        <f>G16+G17+G18+G19</f>
        <v>518.20000000000005</v>
      </c>
      <c r="H15" s="52">
        <f>H16+H17+H18+H19</f>
        <v>518.20000000000005</v>
      </c>
      <c r="I15" s="54">
        <f>H15/D15*100</f>
        <v>100</v>
      </c>
      <c r="J15" s="54">
        <f>G15/E15*100</f>
        <v>100</v>
      </c>
      <c r="K15" s="54">
        <f>G15/F15*100</f>
        <v>100</v>
      </c>
    </row>
    <row r="16" spans="1:13" ht="31.5" x14ac:dyDescent="0.25">
      <c r="A16" s="222"/>
      <c r="B16" s="222"/>
      <c r="C16" s="51" t="s">
        <v>19</v>
      </c>
      <c r="D16" s="52">
        <f t="shared" ref="D16:H19" si="1">D42+D369</f>
        <v>518.20000000000005</v>
      </c>
      <c r="E16" s="52">
        <f t="shared" si="1"/>
        <v>518.20000000000005</v>
      </c>
      <c r="F16" s="52">
        <f t="shared" si="1"/>
        <v>518.20000000000005</v>
      </c>
      <c r="G16" s="52">
        <f t="shared" si="1"/>
        <v>518.20000000000005</v>
      </c>
      <c r="H16" s="52">
        <f t="shared" si="1"/>
        <v>518.20000000000005</v>
      </c>
      <c r="I16" s="54">
        <f t="shared" ref="I16" si="2">H16/D16*100</f>
        <v>100</v>
      </c>
      <c r="J16" s="54">
        <f t="shared" ref="J16" si="3">G16/E16*100</f>
        <v>100</v>
      </c>
      <c r="K16" s="54">
        <f t="shared" ref="K16" si="4">G16/F16*100</f>
        <v>100</v>
      </c>
    </row>
    <row r="17" spans="1:11" ht="31.5" x14ac:dyDescent="0.25">
      <c r="A17" s="222"/>
      <c r="B17" s="222"/>
      <c r="C17" s="55" t="s">
        <v>165</v>
      </c>
      <c r="D17" s="52">
        <f t="shared" si="1"/>
        <v>0</v>
      </c>
      <c r="E17" s="52">
        <f t="shared" si="1"/>
        <v>0</v>
      </c>
      <c r="F17" s="52">
        <f t="shared" si="1"/>
        <v>0</v>
      </c>
      <c r="G17" s="52">
        <f t="shared" si="1"/>
        <v>0</v>
      </c>
      <c r="H17" s="52">
        <f t="shared" si="1"/>
        <v>0</v>
      </c>
      <c r="I17" s="54">
        <v>0</v>
      </c>
      <c r="J17" s="54">
        <v>0</v>
      </c>
      <c r="K17" s="54">
        <v>0</v>
      </c>
    </row>
    <row r="18" spans="1:11" ht="47.25" x14ac:dyDescent="0.25">
      <c r="A18" s="222"/>
      <c r="B18" s="222"/>
      <c r="C18" s="51" t="s">
        <v>23</v>
      </c>
      <c r="D18" s="52">
        <f t="shared" si="1"/>
        <v>0</v>
      </c>
      <c r="E18" s="52">
        <f t="shared" si="1"/>
        <v>0</v>
      </c>
      <c r="F18" s="52">
        <f t="shared" si="1"/>
        <v>0</v>
      </c>
      <c r="G18" s="52">
        <f t="shared" si="1"/>
        <v>0</v>
      </c>
      <c r="H18" s="52">
        <f t="shared" si="1"/>
        <v>0</v>
      </c>
      <c r="I18" s="54">
        <v>0</v>
      </c>
      <c r="J18" s="54">
        <v>0</v>
      </c>
      <c r="K18" s="54">
        <v>0</v>
      </c>
    </row>
    <row r="19" spans="1:11" ht="47.25" x14ac:dyDescent="0.25">
      <c r="A19" s="222"/>
      <c r="B19" s="223"/>
      <c r="C19" s="51" t="s">
        <v>28</v>
      </c>
      <c r="D19" s="52">
        <f t="shared" si="1"/>
        <v>0</v>
      </c>
      <c r="E19" s="52">
        <f t="shared" si="1"/>
        <v>0</v>
      </c>
      <c r="F19" s="52">
        <f t="shared" si="1"/>
        <v>0</v>
      </c>
      <c r="G19" s="52">
        <f t="shared" si="1"/>
        <v>0</v>
      </c>
      <c r="H19" s="52">
        <f t="shared" si="1"/>
        <v>0</v>
      </c>
      <c r="I19" s="54">
        <v>0</v>
      </c>
      <c r="J19" s="54">
        <v>0</v>
      </c>
      <c r="K19" s="54">
        <v>0</v>
      </c>
    </row>
    <row r="20" spans="1:11" x14ac:dyDescent="0.25">
      <c r="A20" s="222"/>
      <c r="B20" s="221" t="s">
        <v>167</v>
      </c>
      <c r="C20" s="51" t="s">
        <v>164</v>
      </c>
      <c r="D20" s="52">
        <f>D21+D22+D23+D24</f>
        <v>620</v>
      </c>
      <c r="E20" s="52">
        <f>E21+E22+E23+E24</f>
        <v>620</v>
      </c>
      <c r="F20" s="52">
        <f>F21+F22+F23+F24</f>
        <v>587.4</v>
      </c>
      <c r="G20" s="52">
        <f>G21+G22+G23+G24</f>
        <v>587.4</v>
      </c>
      <c r="H20" s="52">
        <f>H21+H22+H23+H24</f>
        <v>587.4</v>
      </c>
      <c r="I20" s="54">
        <f>G20/D20*100</f>
        <v>94.741935483870961</v>
      </c>
      <c r="J20" s="54">
        <f>G20/E20*100</f>
        <v>94.741935483870961</v>
      </c>
      <c r="K20" s="54">
        <f>G20/F20*100</f>
        <v>100</v>
      </c>
    </row>
    <row r="21" spans="1:11" ht="31.5" x14ac:dyDescent="0.25">
      <c r="A21" s="222"/>
      <c r="B21" s="222"/>
      <c r="C21" s="51" t="s">
        <v>19</v>
      </c>
      <c r="D21" s="52">
        <f>D47+D374</f>
        <v>620</v>
      </c>
      <c r="E21" s="52">
        <f>E47+E374</f>
        <v>620</v>
      </c>
      <c r="F21" s="52">
        <f>F47+F374</f>
        <v>587.4</v>
      </c>
      <c r="G21" s="52">
        <f>G47+G374</f>
        <v>587.4</v>
      </c>
      <c r="H21" s="52">
        <f>H47+H374</f>
        <v>587.4</v>
      </c>
      <c r="I21" s="54">
        <f t="shared" ref="I21:I34" si="5">G21/D21*100</f>
        <v>94.741935483870961</v>
      </c>
      <c r="J21" s="54">
        <f t="shared" ref="J21" si="6">G21/E21*100</f>
        <v>94.741935483870961</v>
      </c>
      <c r="K21" s="54">
        <f t="shared" ref="K21" si="7">G21/F21*100</f>
        <v>100</v>
      </c>
    </row>
    <row r="22" spans="1:11" ht="31.5" x14ac:dyDescent="0.25">
      <c r="A22" s="222"/>
      <c r="B22" s="222"/>
      <c r="C22" s="55" t="s">
        <v>165</v>
      </c>
      <c r="D22" s="52">
        <f t="shared" ref="D22:H24" si="8">D70+D126+D212+D303+D339</f>
        <v>0</v>
      </c>
      <c r="E22" s="52">
        <f t="shared" si="8"/>
        <v>0</v>
      </c>
      <c r="F22" s="52">
        <f t="shared" si="8"/>
        <v>0</v>
      </c>
      <c r="G22" s="52">
        <f t="shared" si="8"/>
        <v>0</v>
      </c>
      <c r="H22" s="52">
        <f t="shared" si="8"/>
        <v>0</v>
      </c>
      <c r="I22" s="54">
        <v>0</v>
      </c>
      <c r="J22" s="54">
        <v>0</v>
      </c>
      <c r="K22" s="54">
        <v>0</v>
      </c>
    </row>
    <row r="23" spans="1:11" ht="47.25" x14ac:dyDescent="0.25">
      <c r="A23" s="222"/>
      <c r="B23" s="222"/>
      <c r="C23" s="51" t="s">
        <v>23</v>
      </c>
      <c r="D23" s="52">
        <f t="shared" si="8"/>
        <v>0</v>
      </c>
      <c r="E23" s="52">
        <f t="shared" si="8"/>
        <v>0</v>
      </c>
      <c r="F23" s="52">
        <f t="shared" si="8"/>
        <v>0</v>
      </c>
      <c r="G23" s="52">
        <f t="shared" si="8"/>
        <v>0</v>
      </c>
      <c r="H23" s="52">
        <f t="shared" si="8"/>
        <v>0</v>
      </c>
      <c r="I23" s="54">
        <v>0</v>
      </c>
      <c r="J23" s="54">
        <v>0</v>
      </c>
      <c r="K23" s="54">
        <v>0</v>
      </c>
    </row>
    <row r="24" spans="1:11" ht="47.25" x14ac:dyDescent="0.25">
      <c r="A24" s="222"/>
      <c r="B24" s="223"/>
      <c r="C24" s="51" t="s">
        <v>28</v>
      </c>
      <c r="D24" s="52">
        <f t="shared" si="8"/>
        <v>0</v>
      </c>
      <c r="E24" s="52">
        <f t="shared" si="8"/>
        <v>0</v>
      </c>
      <c r="F24" s="52">
        <f t="shared" si="8"/>
        <v>0</v>
      </c>
      <c r="G24" s="52">
        <f t="shared" si="8"/>
        <v>0</v>
      </c>
      <c r="H24" s="52">
        <f t="shared" si="8"/>
        <v>0</v>
      </c>
      <c r="I24" s="54">
        <v>0</v>
      </c>
      <c r="J24" s="54">
        <v>0</v>
      </c>
      <c r="K24" s="54">
        <v>0</v>
      </c>
    </row>
    <row r="25" spans="1:11" x14ac:dyDescent="0.25">
      <c r="A25" s="222"/>
      <c r="B25" s="221" t="s">
        <v>168</v>
      </c>
      <c r="C25" s="51" t="s">
        <v>164</v>
      </c>
      <c r="D25" s="52">
        <f>D26+D27+D28+D29</f>
        <v>0</v>
      </c>
      <c r="E25" s="52">
        <f>E26+E27+E28+E29</f>
        <v>0</v>
      </c>
      <c r="F25" s="52">
        <f>F26+F27+F28+F29</f>
        <v>0</v>
      </c>
      <c r="G25" s="52">
        <f>G26+G27+G28+G29</f>
        <v>0</v>
      </c>
      <c r="H25" s="52">
        <f>H26+H27+H28+H29</f>
        <v>0</v>
      </c>
      <c r="I25" s="54">
        <v>0</v>
      </c>
      <c r="J25" s="54">
        <v>0</v>
      </c>
      <c r="K25" s="54">
        <v>0</v>
      </c>
    </row>
    <row r="26" spans="1:11" ht="31.5" x14ac:dyDescent="0.25">
      <c r="A26" s="222"/>
      <c r="B26" s="222"/>
      <c r="C26" s="51" t="s">
        <v>19</v>
      </c>
      <c r="D26" s="52">
        <f t="shared" ref="D26:H29" si="9">D52+D379</f>
        <v>0</v>
      </c>
      <c r="E26" s="52">
        <f t="shared" si="9"/>
        <v>0</v>
      </c>
      <c r="F26" s="52">
        <f t="shared" si="9"/>
        <v>0</v>
      </c>
      <c r="G26" s="52">
        <f t="shared" si="9"/>
        <v>0</v>
      </c>
      <c r="H26" s="52">
        <f t="shared" si="9"/>
        <v>0</v>
      </c>
      <c r="I26" s="54">
        <v>0</v>
      </c>
      <c r="J26" s="54">
        <v>0</v>
      </c>
      <c r="K26" s="54">
        <v>0</v>
      </c>
    </row>
    <row r="27" spans="1:11" ht="31.5" x14ac:dyDescent="0.25">
      <c r="A27" s="222"/>
      <c r="B27" s="222"/>
      <c r="C27" s="55" t="s">
        <v>165</v>
      </c>
      <c r="D27" s="52">
        <f t="shared" si="9"/>
        <v>0</v>
      </c>
      <c r="E27" s="52">
        <f t="shared" si="9"/>
        <v>0</v>
      </c>
      <c r="F27" s="52">
        <f t="shared" si="9"/>
        <v>0</v>
      </c>
      <c r="G27" s="52">
        <f t="shared" si="9"/>
        <v>0</v>
      </c>
      <c r="H27" s="52">
        <f t="shared" si="9"/>
        <v>0</v>
      </c>
      <c r="I27" s="54">
        <v>0</v>
      </c>
      <c r="J27" s="54">
        <v>0</v>
      </c>
      <c r="K27" s="54">
        <v>0</v>
      </c>
    </row>
    <row r="28" spans="1:11" ht="47.25" x14ac:dyDescent="0.25">
      <c r="A28" s="222"/>
      <c r="B28" s="222"/>
      <c r="C28" s="51" t="s">
        <v>23</v>
      </c>
      <c r="D28" s="52">
        <f t="shared" si="9"/>
        <v>0</v>
      </c>
      <c r="E28" s="52">
        <f t="shared" si="9"/>
        <v>0</v>
      </c>
      <c r="F28" s="52">
        <f t="shared" si="9"/>
        <v>0</v>
      </c>
      <c r="G28" s="52">
        <f t="shared" si="9"/>
        <v>0</v>
      </c>
      <c r="H28" s="52">
        <f t="shared" si="9"/>
        <v>0</v>
      </c>
      <c r="I28" s="54">
        <v>0</v>
      </c>
      <c r="J28" s="54">
        <v>0</v>
      </c>
      <c r="K28" s="54">
        <v>0</v>
      </c>
    </row>
    <row r="29" spans="1:11" ht="47.25" x14ac:dyDescent="0.25">
      <c r="A29" s="222"/>
      <c r="B29" s="223"/>
      <c r="C29" s="51" t="s">
        <v>28</v>
      </c>
      <c r="D29" s="52">
        <f t="shared" si="9"/>
        <v>0</v>
      </c>
      <c r="E29" s="52">
        <f t="shared" si="9"/>
        <v>0</v>
      </c>
      <c r="F29" s="52">
        <f t="shared" si="9"/>
        <v>0</v>
      </c>
      <c r="G29" s="52">
        <f t="shared" si="9"/>
        <v>0</v>
      </c>
      <c r="H29" s="52">
        <f t="shared" si="9"/>
        <v>0</v>
      </c>
      <c r="I29" s="54">
        <v>0</v>
      </c>
      <c r="J29" s="54">
        <v>0</v>
      </c>
      <c r="K29" s="54">
        <v>0</v>
      </c>
    </row>
    <row r="30" spans="1:11" x14ac:dyDescent="0.25">
      <c r="A30" s="222"/>
      <c r="B30" s="221" t="s">
        <v>169</v>
      </c>
      <c r="C30" s="51" t="s">
        <v>164</v>
      </c>
      <c r="D30" s="52">
        <f>D31+D32+D33+D34</f>
        <v>210</v>
      </c>
      <c r="E30" s="52">
        <f>E31+E32+E33+E34</f>
        <v>0</v>
      </c>
      <c r="F30" s="52">
        <f>F31+F32+F33+F34</f>
        <v>0</v>
      </c>
      <c r="G30" s="52">
        <f>G31+G32+G33+G34</f>
        <v>210</v>
      </c>
      <c r="H30" s="52">
        <f>H31+H32+H33+H34</f>
        <v>210</v>
      </c>
      <c r="I30" s="54">
        <f t="shared" si="5"/>
        <v>100</v>
      </c>
      <c r="J30" s="54">
        <v>0</v>
      </c>
      <c r="K30" s="54">
        <v>0</v>
      </c>
    </row>
    <row r="31" spans="1:11" ht="31.5" x14ac:dyDescent="0.25">
      <c r="A31" s="222"/>
      <c r="B31" s="222"/>
      <c r="C31" s="51" t="s">
        <v>19</v>
      </c>
      <c r="D31" s="52">
        <f>D57</f>
        <v>0</v>
      </c>
      <c r="E31" s="52">
        <f>E57</f>
        <v>0</v>
      </c>
      <c r="F31" s="52">
        <f>F57</f>
        <v>0</v>
      </c>
      <c r="G31" s="52">
        <f>G57</f>
        <v>0</v>
      </c>
      <c r="H31" s="52">
        <f>H57</f>
        <v>0</v>
      </c>
      <c r="I31" s="54">
        <v>0</v>
      </c>
      <c r="J31" s="54">
        <v>0</v>
      </c>
      <c r="K31" s="54">
        <v>0</v>
      </c>
    </row>
    <row r="32" spans="1:11" ht="31.5" x14ac:dyDescent="0.25">
      <c r="A32" s="222"/>
      <c r="B32" s="222"/>
      <c r="C32" s="55" t="s">
        <v>165</v>
      </c>
      <c r="D32" s="52">
        <f t="shared" ref="D32:H34" si="10">D58</f>
        <v>0</v>
      </c>
      <c r="E32" s="52">
        <f t="shared" si="10"/>
        <v>0</v>
      </c>
      <c r="F32" s="52">
        <f t="shared" si="10"/>
        <v>0</v>
      </c>
      <c r="G32" s="52">
        <f t="shared" si="10"/>
        <v>0</v>
      </c>
      <c r="H32" s="52">
        <f t="shared" si="10"/>
        <v>0</v>
      </c>
      <c r="I32" s="54">
        <v>0</v>
      </c>
      <c r="J32" s="54">
        <v>0</v>
      </c>
      <c r="K32" s="54">
        <v>0</v>
      </c>
    </row>
    <row r="33" spans="1:11" ht="47.25" x14ac:dyDescent="0.25">
      <c r="A33" s="222"/>
      <c r="B33" s="222"/>
      <c r="C33" s="51" t="s">
        <v>23</v>
      </c>
      <c r="D33" s="52">
        <f t="shared" si="10"/>
        <v>0</v>
      </c>
      <c r="E33" s="52">
        <f t="shared" si="10"/>
        <v>0</v>
      </c>
      <c r="F33" s="52">
        <f t="shared" si="10"/>
        <v>0</v>
      </c>
      <c r="G33" s="52">
        <f t="shared" si="10"/>
        <v>0</v>
      </c>
      <c r="H33" s="52">
        <f t="shared" si="10"/>
        <v>0</v>
      </c>
      <c r="I33" s="54">
        <v>0</v>
      </c>
      <c r="J33" s="54">
        <v>0</v>
      </c>
      <c r="K33" s="54">
        <v>0</v>
      </c>
    </row>
    <row r="34" spans="1:11" ht="47.25" x14ac:dyDescent="0.25">
      <c r="A34" s="223"/>
      <c r="B34" s="223"/>
      <c r="C34" s="51" t="s">
        <v>28</v>
      </c>
      <c r="D34" s="52">
        <f t="shared" si="10"/>
        <v>210</v>
      </c>
      <c r="E34" s="52">
        <f t="shared" si="10"/>
        <v>0</v>
      </c>
      <c r="F34" s="52">
        <f t="shared" si="10"/>
        <v>0</v>
      </c>
      <c r="G34" s="52">
        <f t="shared" si="10"/>
        <v>210</v>
      </c>
      <c r="H34" s="52">
        <f t="shared" si="10"/>
        <v>210</v>
      </c>
      <c r="I34" s="54">
        <f t="shared" si="5"/>
        <v>100</v>
      </c>
      <c r="J34" s="54">
        <v>0</v>
      </c>
      <c r="K34" s="54">
        <v>0</v>
      </c>
    </row>
    <row r="35" spans="1:11" x14ac:dyDescent="0.25">
      <c r="A35" s="221" t="s">
        <v>170</v>
      </c>
      <c r="B35" s="221" t="s">
        <v>171</v>
      </c>
      <c r="C35" s="51" t="s">
        <v>164</v>
      </c>
      <c r="D35" s="52">
        <f>D36+D37+D38+D39</f>
        <v>588.20000000000005</v>
      </c>
      <c r="E35" s="52">
        <f>E36+E37+E38+E39</f>
        <v>378.2</v>
      </c>
      <c r="F35" s="52">
        <f>F36+F37+F38+F39</f>
        <v>367.7</v>
      </c>
      <c r="G35" s="52">
        <f>G36+G37+G38+G39</f>
        <v>577.70000000000005</v>
      </c>
      <c r="H35" s="52">
        <f>H36+H37+H38+H39</f>
        <v>577.70000000000005</v>
      </c>
      <c r="I35" s="54">
        <f>H35/D35*100</f>
        <v>98.214892893573619</v>
      </c>
      <c r="J35" s="54">
        <f>G35/E35*100</f>
        <v>152.74986779481759</v>
      </c>
      <c r="K35" s="54">
        <f>G35/F35*100</f>
        <v>157.11177590426982</v>
      </c>
    </row>
    <row r="36" spans="1:11" ht="31.5" x14ac:dyDescent="0.25">
      <c r="A36" s="222"/>
      <c r="B36" s="222"/>
      <c r="C36" s="51" t="s">
        <v>19</v>
      </c>
      <c r="D36" s="52">
        <f>D42+D47+D52+D57</f>
        <v>378.2</v>
      </c>
      <c r="E36" s="52">
        <f t="shared" ref="E36:H39" si="11">E42+E47+E52+E57</f>
        <v>378.2</v>
      </c>
      <c r="F36" s="52">
        <f t="shared" si="11"/>
        <v>367.7</v>
      </c>
      <c r="G36" s="52">
        <f t="shared" si="11"/>
        <v>367.7</v>
      </c>
      <c r="H36" s="52">
        <f t="shared" si="11"/>
        <v>367.7</v>
      </c>
      <c r="I36" s="54">
        <f t="shared" ref="I36" si="12">H36/D36*100</f>
        <v>97.223691168693819</v>
      </c>
      <c r="J36" s="54">
        <f t="shared" ref="J36" si="13">G36/E36*100</f>
        <v>97.223691168693819</v>
      </c>
      <c r="K36" s="54">
        <f t="shared" ref="K36" si="14">G36/F36*100</f>
        <v>100</v>
      </c>
    </row>
    <row r="37" spans="1:11" ht="31.5" x14ac:dyDescent="0.25">
      <c r="A37" s="222"/>
      <c r="B37" s="222"/>
      <c r="C37" s="55" t="s">
        <v>165</v>
      </c>
      <c r="D37" s="52">
        <f>D43+D48+D53+D58</f>
        <v>0</v>
      </c>
      <c r="E37" s="52">
        <f t="shared" si="11"/>
        <v>0</v>
      </c>
      <c r="F37" s="52">
        <f t="shared" si="11"/>
        <v>0</v>
      </c>
      <c r="G37" s="52">
        <f t="shared" si="11"/>
        <v>0</v>
      </c>
      <c r="H37" s="52">
        <f t="shared" si="11"/>
        <v>0</v>
      </c>
      <c r="I37" s="54">
        <v>0</v>
      </c>
      <c r="J37" s="54">
        <v>0</v>
      </c>
      <c r="K37" s="54">
        <v>0</v>
      </c>
    </row>
    <row r="38" spans="1:11" ht="47.25" x14ac:dyDescent="0.25">
      <c r="A38" s="222"/>
      <c r="B38" s="222"/>
      <c r="C38" s="51" t="s">
        <v>23</v>
      </c>
      <c r="D38" s="52">
        <f>D44+D49+D54+D59</f>
        <v>0</v>
      </c>
      <c r="E38" s="52">
        <f t="shared" si="11"/>
        <v>0</v>
      </c>
      <c r="F38" s="52">
        <f t="shared" si="11"/>
        <v>0</v>
      </c>
      <c r="G38" s="52">
        <f t="shared" si="11"/>
        <v>0</v>
      </c>
      <c r="H38" s="52">
        <f t="shared" si="11"/>
        <v>0</v>
      </c>
      <c r="I38" s="54">
        <v>0</v>
      </c>
      <c r="J38" s="54">
        <v>0</v>
      </c>
      <c r="K38" s="54">
        <v>0</v>
      </c>
    </row>
    <row r="39" spans="1:11" ht="47.25" x14ac:dyDescent="0.25">
      <c r="A39" s="222"/>
      <c r="B39" s="223"/>
      <c r="C39" s="51" t="s">
        <v>28</v>
      </c>
      <c r="D39" s="52">
        <f>D45+D50+D55+D60</f>
        <v>210</v>
      </c>
      <c r="E39" s="52">
        <f t="shared" si="11"/>
        <v>0</v>
      </c>
      <c r="F39" s="52">
        <f t="shared" si="11"/>
        <v>0</v>
      </c>
      <c r="G39" s="52">
        <f t="shared" si="11"/>
        <v>210</v>
      </c>
      <c r="H39" s="52">
        <f t="shared" si="11"/>
        <v>210</v>
      </c>
      <c r="I39" s="54">
        <f>G39/D39*100</f>
        <v>100</v>
      </c>
      <c r="J39" s="54">
        <v>0</v>
      </c>
      <c r="K39" s="54">
        <v>0</v>
      </c>
    </row>
    <row r="40" spans="1:11" x14ac:dyDescent="0.25">
      <c r="A40" s="222"/>
      <c r="B40" s="217" t="s">
        <v>25</v>
      </c>
      <c r="C40" s="218"/>
      <c r="D40" s="218"/>
      <c r="E40" s="218"/>
      <c r="F40" s="218"/>
      <c r="G40" s="218"/>
      <c r="H40" s="218"/>
      <c r="I40" s="218"/>
      <c r="J40" s="218"/>
      <c r="K40" s="219"/>
    </row>
    <row r="41" spans="1:11" x14ac:dyDescent="0.25">
      <c r="A41" s="222"/>
      <c r="B41" s="216" t="s">
        <v>172</v>
      </c>
      <c r="C41" s="51" t="s">
        <v>164</v>
      </c>
      <c r="D41" s="52">
        <f>D42+D43+D44+D45</f>
        <v>198.2</v>
      </c>
      <c r="E41" s="52">
        <f>E42+E43+E44+E45</f>
        <v>198.2</v>
      </c>
      <c r="F41" s="52">
        <f>F42+F43+F44+F45</f>
        <v>198.2</v>
      </c>
      <c r="G41" s="52">
        <f>G42+G43+G44+G45</f>
        <v>198.2</v>
      </c>
      <c r="H41" s="52">
        <f>H42+H43+H44+H45</f>
        <v>198.2</v>
      </c>
      <c r="I41" s="54">
        <f>H41/D41*100</f>
        <v>100</v>
      </c>
      <c r="J41" s="54">
        <f>G41/E41*100</f>
        <v>100</v>
      </c>
      <c r="K41" s="54">
        <f>G41/F41*100</f>
        <v>100</v>
      </c>
    </row>
    <row r="42" spans="1:11" ht="31.5" x14ac:dyDescent="0.25">
      <c r="A42" s="222"/>
      <c r="B42" s="216"/>
      <c r="C42" s="51" t="s">
        <v>19</v>
      </c>
      <c r="D42" s="52">
        <f>D120+D206</f>
        <v>198.2</v>
      </c>
      <c r="E42" s="52">
        <f t="shared" ref="E42:H45" si="15">E120+E206</f>
        <v>198.2</v>
      </c>
      <c r="F42" s="52">
        <f t="shared" si="15"/>
        <v>198.2</v>
      </c>
      <c r="G42" s="52">
        <f t="shared" si="15"/>
        <v>198.2</v>
      </c>
      <c r="H42" s="52">
        <f t="shared" si="15"/>
        <v>198.2</v>
      </c>
      <c r="I42" s="54">
        <f t="shared" ref="I42" si="16">H42/D42*100</f>
        <v>100</v>
      </c>
      <c r="J42" s="54">
        <f t="shared" ref="J42" si="17">G42/E42*100</f>
        <v>100</v>
      </c>
      <c r="K42" s="54">
        <f t="shared" ref="K42" si="18">G42/F42*100</f>
        <v>100</v>
      </c>
    </row>
    <row r="43" spans="1:11" ht="31.5" x14ac:dyDescent="0.25">
      <c r="A43" s="222"/>
      <c r="B43" s="216"/>
      <c r="C43" s="55" t="s">
        <v>165</v>
      </c>
      <c r="D43" s="52">
        <f>D121+D207</f>
        <v>0</v>
      </c>
      <c r="E43" s="52">
        <f t="shared" si="15"/>
        <v>0</v>
      </c>
      <c r="F43" s="52">
        <f t="shared" si="15"/>
        <v>0</v>
      </c>
      <c r="G43" s="52">
        <f t="shared" si="15"/>
        <v>0</v>
      </c>
      <c r="H43" s="52">
        <f t="shared" si="15"/>
        <v>0</v>
      </c>
      <c r="I43" s="54">
        <v>0</v>
      </c>
      <c r="J43" s="54">
        <v>0</v>
      </c>
      <c r="K43" s="54">
        <v>0</v>
      </c>
    </row>
    <row r="44" spans="1:11" ht="47.25" x14ac:dyDescent="0.25">
      <c r="A44" s="222"/>
      <c r="B44" s="216"/>
      <c r="C44" s="51" t="s">
        <v>23</v>
      </c>
      <c r="D44" s="52">
        <f>D122+D208</f>
        <v>0</v>
      </c>
      <c r="E44" s="52">
        <f t="shared" si="15"/>
        <v>0</v>
      </c>
      <c r="F44" s="52">
        <f t="shared" si="15"/>
        <v>0</v>
      </c>
      <c r="G44" s="52">
        <f t="shared" si="15"/>
        <v>0</v>
      </c>
      <c r="H44" s="52">
        <f t="shared" si="15"/>
        <v>0</v>
      </c>
      <c r="I44" s="54">
        <v>0</v>
      </c>
      <c r="J44" s="54">
        <v>0</v>
      </c>
      <c r="K44" s="54">
        <v>0</v>
      </c>
    </row>
    <row r="45" spans="1:11" ht="47.25" x14ac:dyDescent="0.25">
      <c r="A45" s="222"/>
      <c r="B45" s="216"/>
      <c r="C45" s="51" t="s">
        <v>28</v>
      </c>
      <c r="D45" s="52">
        <f>D123+D209</f>
        <v>0</v>
      </c>
      <c r="E45" s="52">
        <f t="shared" si="15"/>
        <v>0</v>
      </c>
      <c r="F45" s="52">
        <f t="shared" si="15"/>
        <v>0</v>
      </c>
      <c r="G45" s="52">
        <f t="shared" si="15"/>
        <v>0</v>
      </c>
      <c r="H45" s="52">
        <f t="shared" si="15"/>
        <v>0</v>
      </c>
      <c r="I45" s="54">
        <v>0</v>
      </c>
      <c r="J45" s="54">
        <v>0</v>
      </c>
      <c r="K45" s="54">
        <v>0</v>
      </c>
    </row>
    <row r="46" spans="1:11" x14ac:dyDescent="0.25">
      <c r="A46" s="222"/>
      <c r="B46" s="221" t="s">
        <v>167</v>
      </c>
      <c r="C46" s="51" t="s">
        <v>164</v>
      </c>
      <c r="D46" s="52">
        <f>D47+D48+D49+D50</f>
        <v>180</v>
      </c>
      <c r="E46" s="52">
        <f>E47+E48+E49+E50</f>
        <v>180</v>
      </c>
      <c r="F46" s="52">
        <f>F47+F48+F49+F50</f>
        <v>169.5</v>
      </c>
      <c r="G46" s="52">
        <f>G47+G48+G49+G50</f>
        <v>169.5</v>
      </c>
      <c r="H46" s="52">
        <f>H47+H48+H49+H50</f>
        <v>169.5</v>
      </c>
      <c r="I46" s="54">
        <f>H46/D46*100</f>
        <v>94.166666666666671</v>
      </c>
      <c r="J46" s="54">
        <f>G46/E46*100</f>
        <v>94.166666666666671</v>
      </c>
      <c r="K46" s="54">
        <f>G46/F46*100</f>
        <v>100</v>
      </c>
    </row>
    <row r="47" spans="1:11" ht="31.5" x14ac:dyDescent="0.25">
      <c r="A47" s="222"/>
      <c r="B47" s="222"/>
      <c r="C47" s="51" t="s">
        <v>19</v>
      </c>
      <c r="D47" s="52">
        <f t="shared" ref="D47:H50" si="19">D69+D125+D211</f>
        <v>180</v>
      </c>
      <c r="E47" s="52">
        <f t="shared" si="19"/>
        <v>180</v>
      </c>
      <c r="F47" s="52">
        <f t="shared" si="19"/>
        <v>169.5</v>
      </c>
      <c r="G47" s="52">
        <f t="shared" si="19"/>
        <v>169.5</v>
      </c>
      <c r="H47" s="52">
        <f t="shared" si="19"/>
        <v>169.5</v>
      </c>
      <c r="I47" s="54">
        <f t="shared" ref="I47" si="20">H47/D47*100</f>
        <v>94.166666666666671</v>
      </c>
      <c r="J47" s="54">
        <f t="shared" ref="J47" si="21">G47/E47*100</f>
        <v>94.166666666666671</v>
      </c>
      <c r="K47" s="54">
        <f t="shared" ref="K47" si="22">G47/F47*100</f>
        <v>100</v>
      </c>
    </row>
    <row r="48" spans="1:11" ht="31.5" x14ac:dyDescent="0.25">
      <c r="A48" s="222"/>
      <c r="B48" s="222"/>
      <c r="C48" s="55" t="s">
        <v>165</v>
      </c>
      <c r="D48" s="52">
        <f t="shared" si="19"/>
        <v>0</v>
      </c>
      <c r="E48" s="52">
        <f t="shared" si="19"/>
        <v>0</v>
      </c>
      <c r="F48" s="52">
        <f t="shared" si="19"/>
        <v>0</v>
      </c>
      <c r="G48" s="52">
        <f t="shared" si="19"/>
        <v>0</v>
      </c>
      <c r="H48" s="52">
        <f t="shared" si="19"/>
        <v>0</v>
      </c>
      <c r="I48" s="54">
        <v>0</v>
      </c>
      <c r="J48" s="54">
        <v>0</v>
      </c>
      <c r="K48" s="54">
        <v>0</v>
      </c>
    </row>
    <row r="49" spans="1:11" ht="47.25" x14ac:dyDescent="0.25">
      <c r="A49" s="222"/>
      <c r="B49" s="222"/>
      <c r="C49" s="51" t="s">
        <v>23</v>
      </c>
      <c r="D49" s="52">
        <f t="shared" si="19"/>
        <v>0</v>
      </c>
      <c r="E49" s="52">
        <f t="shared" si="19"/>
        <v>0</v>
      </c>
      <c r="F49" s="52">
        <f t="shared" si="19"/>
        <v>0</v>
      </c>
      <c r="G49" s="52">
        <f t="shared" si="19"/>
        <v>0</v>
      </c>
      <c r="H49" s="52">
        <f t="shared" si="19"/>
        <v>0</v>
      </c>
      <c r="I49" s="54">
        <v>0</v>
      </c>
      <c r="J49" s="54">
        <v>0</v>
      </c>
      <c r="K49" s="54">
        <v>0</v>
      </c>
    </row>
    <row r="50" spans="1:11" ht="47.25" x14ac:dyDescent="0.25">
      <c r="A50" s="222"/>
      <c r="B50" s="223"/>
      <c r="C50" s="51" t="s">
        <v>28</v>
      </c>
      <c r="D50" s="52">
        <f t="shared" si="19"/>
        <v>0</v>
      </c>
      <c r="E50" s="52">
        <f t="shared" si="19"/>
        <v>0</v>
      </c>
      <c r="F50" s="52">
        <f t="shared" si="19"/>
        <v>0</v>
      </c>
      <c r="G50" s="52">
        <f t="shared" si="19"/>
        <v>0</v>
      </c>
      <c r="H50" s="52">
        <f t="shared" si="19"/>
        <v>0</v>
      </c>
      <c r="I50" s="54">
        <v>0</v>
      </c>
      <c r="J50" s="54">
        <v>0</v>
      </c>
      <c r="K50" s="54">
        <v>0</v>
      </c>
    </row>
    <row r="51" spans="1:11" x14ac:dyDescent="0.25">
      <c r="A51" s="222"/>
      <c r="B51" s="216" t="s">
        <v>173</v>
      </c>
      <c r="C51" s="51" t="s">
        <v>164</v>
      </c>
      <c r="D51" s="52">
        <f>D52+D53+D54+D55</f>
        <v>0</v>
      </c>
      <c r="E51" s="52">
        <f>E52+E53+E54+E55</f>
        <v>0</v>
      </c>
      <c r="F51" s="52">
        <f>F52+F53+F54+F55</f>
        <v>0</v>
      </c>
      <c r="G51" s="52">
        <f>G52+G53+G54+G55</f>
        <v>0</v>
      </c>
      <c r="H51" s="52">
        <f>H52+H53+H54+H55</f>
        <v>0</v>
      </c>
      <c r="I51" s="54">
        <v>0</v>
      </c>
      <c r="J51" s="54">
        <v>0</v>
      </c>
      <c r="K51" s="54">
        <v>0</v>
      </c>
    </row>
    <row r="52" spans="1:11" ht="31.5" x14ac:dyDescent="0.25">
      <c r="A52" s="222"/>
      <c r="B52" s="216"/>
      <c r="C52" s="51" t="s">
        <v>19</v>
      </c>
      <c r="D52" s="52">
        <f t="shared" ref="D52:H55" si="23">D74+D130+D216+D292+D333</f>
        <v>0</v>
      </c>
      <c r="E52" s="52">
        <f t="shared" si="23"/>
        <v>0</v>
      </c>
      <c r="F52" s="52">
        <f t="shared" si="23"/>
        <v>0</v>
      </c>
      <c r="G52" s="52">
        <f t="shared" si="23"/>
        <v>0</v>
      </c>
      <c r="H52" s="52">
        <f t="shared" si="23"/>
        <v>0</v>
      </c>
      <c r="I52" s="54">
        <v>0</v>
      </c>
      <c r="J52" s="54">
        <v>0</v>
      </c>
      <c r="K52" s="54">
        <v>0</v>
      </c>
    </row>
    <row r="53" spans="1:11" ht="31.5" x14ac:dyDescent="0.25">
      <c r="A53" s="222"/>
      <c r="B53" s="216"/>
      <c r="C53" s="55" t="s">
        <v>165</v>
      </c>
      <c r="D53" s="52">
        <f t="shared" si="23"/>
        <v>0</v>
      </c>
      <c r="E53" s="52">
        <f t="shared" si="23"/>
        <v>0</v>
      </c>
      <c r="F53" s="52">
        <f t="shared" si="23"/>
        <v>0</v>
      </c>
      <c r="G53" s="52">
        <f t="shared" si="23"/>
        <v>0</v>
      </c>
      <c r="H53" s="52">
        <f t="shared" si="23"/>
        <v>0</v>
      </c>
      <c r="I53" s="54">
        <v>0</v>
      </c>
      <c r="J53" s="54">
        <v>0</v>
      </c>
      <c r="K53" s="54">
        <v>0</v>
      </c>
    </row>
    <row r="54" spans="1:11" ht="47.25" x14ac:dyDescent="0.25">
      <c r="A54" s="222"/>
      <c r="B54" s="216"/>
      <c r="C54" s="51" t="s">
        <v>23</v>
      </c>
      <c r="D54" s="52">
        <f t="shared" si="23"/>
        <v>0</v>
      </c>
      <c r="E54" s="52">
        <f t="shared" si="23"/>
        <v>0</v>
      </c>
      <c r="F54" s="52">
        <f t="shared" si="23"/>
        <v>0</v>
      </c>
      <c r="G54" s="52">
        <f t="shared" si="23"/>
        <v>0</v>
      </c>
      <c r="H54" s="52">
        <f t="shared" si="23"/>
        <v>0</v>
      </c>
      <c r="I54" s="54">
        <v>0</v>
      </c>
      <c r="J54" s="54">
        <v>0</v>
      </c>
      <c r="K54" s="54">
        <v>0</v>
      </c>
    </row>
    <row r="55" spans="1:11" ht="47.25" x14ac:dyDescent="0.25">
      <c r="A55" s="222"/>
      <c r="B55" s="216"/>
      <c r="C55" s="51" t="s">
        <v>28</v>
      </c>
      <c r="D55" s="52">
        <f t="shared" si="23"/>
        <v>0</v>
      </c>
      <c r="E55" s="52">
        <f t="shared" si="23"/>
        <v>0</v>
      </c>
      <c r="F55" s="52">
        <f t="shared" si="23"/>
        <v>0</v>
      </c>
      <c r="G55" s="52">
        <f t="shared" si="23"/>
        <v>0</v>
      </c>
      <c r="H55" s="52">
        <f t="shared" si="23"/>
        <v>0</v>
      </c>
      <c r="I55" s="54">
        <v>0</v>
      </c>
      <c r="J55" s="54">
        <v>0</v>
      </c>
      <c r="K55" s="54">
        <v>0</v>
      </c>
    </row>
    <row r="56" spans="1:11" x14ac:dyDescent="0.25">
      <c r="A56" s="222"/>
      <c r="B56" s="221" t="s">
        <v>169</v>
      </c>
      <c r="C56" s="51" t="s">
        <v>164</v>
      </c>
      <c r="D56" s="52">
        <f>D57+D58+D59+D60</f>
        <v>210</v>
      </c>
      <c r="E56" s="52">
        <f>E57+E58+E59+E60</f>
        <v>0</v>
      </c>
      <c r="F56" s="52">
        <f>F57+F58+F59+F60</f>
        <v>0</v>
      </c>
      <c r="G56" s="52">
        <f>G57+G58+G59+G60</f>
        <v>210</v>
      </c>
      <c r="H56" s="52">
        <f>H57+H58+H59+H60</f>
        <v>210</v>
      </c>
      <c r="I56" s="54">
        <f>H56/D56*100</f>
        <v>100</v>
      </c>
      <c r="J56" s="54">
        <v>0</v>
      </c>
      <c r="K56" s="54">
        <v>0</v>
      </c>
    </row>
    <row r="57" spans="1:11" ht="31.5" x14ac:dyDescent="0.25">
      <c r="A57" s="222"/>
      <c r="B57" s="222"/>
      <c r="C57" s="51" t="s">
        <v>19</v>
      </c>
      <c r="D57" s="52">
        <f>D135+D297</f>
        <v>0</v>
      </c>
      <c r="E57" s="52">
        <f t="shared" ref="E57:H59" si="24">E135+E297</f>
        <v>0</v>
      </c>
      <c r="F57" s="52">
        <f t="shared" si="24"/>
        <v>0</v>
      </c>
      <c r="G57" s="52">
        <f t="shared" si="24"/>
        <v>0</v>
      </c>
      <c r="H57" s="52">
        <f t="shared" si="24"/>
        <v>0</v>
      </c>
      <c r="I57" s="54">
        <v>0</v>
      </c>
      <c r="J57" s="54">
        <v>0</v>
      </c>
      <c r="K57" s="54">
        <v>0</v>
      </c>
    </row>
    <row r="58" spans="1:11" ht="31.5" x14ac:dyDescent="0.25">
      <c r="A58" s="222"/>
      <c r="B58" s="222"/>
      <c r="C58" s="55" t="s">
        <v>165</v>
      </c>
      <c r="D58" s="52">
        <f>D136+D298</f>
        <v>0</v>
      </c>
      <c r="E58" s="52">
        <f t="shared" si="24"/>
        <v>0</v>
      </c>
      <c r="F58" s="52">
        <f t="shared" si="24"/>
        <v>0</v>
      </c>
      <c r="G58" s="52">
        <f t="shared" si="24"/>
        <v>0</v>
      </c>
      <c r="H58" s="52">
        <f t="shared" si="24"/>
        <v>0</v>
      </c>
      <c r="I58" s="54">
        <v>0</v>
      </c>
      <c r="J58" s="54">
        <v>0</v>
      </c>
      <c r="K58" s="54">
        <v>0</v>
      </c>
    </row>
    <row r="59" spans="1:11" ht="47.25" x14ac:dyDescent="0.25">
      <c r="A59" s="222"/>
      <c r="B59" s="222"/>
      <c r="C59" s="51" t="s">
        <v>23</v>
      </c>
      <c r="D59" s="52">
        <f>D137+D299</f>
        <v>0</v>
      </c>
      <c r="E59" s="52">
        <f t="shared" si="24"/>
        <v>0</v>
      </c>
      <c r="F59" s="52">
        <f t="shared" si="24"/>
        <v>0</v>
      </c>
      <c r="G59" s="52">
        <f t="shared" si="24"/>
        <v>0</v>
      </c>
      <c r="H59" s="52">
        <f t="shared" si="24"/>
        <v>0</v>
      </c>
      <c r="I59" s="54">
        <v>0</v>
      </c>
      <c r="J59" s="54">
        <v>0</v>
      </c>
      <c r="K59" s="54">
        <v>0</v>
      </c>
    </row>
    <row r="60" spans="1:11" ht="47.25" x14ac:dyDescent="0.25">
      <c r="A60" s="223"/>
      <c r="B60" s="223"/>
      <c r="C60" s="51" t="s">
        <v>28</v>
      </c>
      <c r="D60" s="52">
        <f>D138+D300</f>
        <v>210</v>
      </c>
      <c r="E60" s="52">
        <f>E138+E300+E66</f>
        <v>0</v>
      </c>
      <c r="F60" s="52">
        <f>F138+F300+F66</f>
        <v>0</v>
      </c>
      <c r="G60" s="52">
        <f>G138+G300</f>
        <v>210</v>
      </c>
      <c r="H60" s="52">
        <f>H138+H300</f>
        <v>210</v>
      </c>
      <c r="I60" s="54">
        <f>G60/D60*100</f>
        <v>100</v>
      </c>
      <c r="J60" s="54">
        <v>0</v>
      </c>
      <c r="K60" s="54">
        <v>0</v>
      </c>
    </row>
    <row r="61" spans="1:11" x14ac:dyDescent="0.25">
      <c r="A61" s="216"/>
      <c r="B61" s="216"/>
      <c r="C61" s="216"/>
      <c r="D61" s="216"/>
      <c r="E61" s="216"/>
      <c r="F61" s="216"/>
      <c r="G61" s="56"/>
      <c r="H61" s="56"/>
      <c r="I61" s="58"/>
      <c r="J61" s="58"/>
      <c r="K61" s="58"/>
    </row>
    <row r="62" spans="1:11" x14ac:dyDescent="0.25">
      <c r="A62" s="191" t="s">
        <v>174</v>
      </c>
      <c r="B62" s="216" t="s">
        <v>171</v>
      </c>
      <c r="C62" s="51" t="s">
        <v>164</v>
      </c>
      <c r="D62" s="52">
        <f>D63+D64+D65+D66</f>
        <v>10</v>
      </c>
      <c r="E62" s="52">
        <f>E63+E64+E65+E66</f>
        <v>10</v>
      </c>
      <c r="F62" s="52">
        <f>F63+F64+F65+F66</f>
        <v>9</v>
      </c>
      <c r="G62" s="52">
        <f>G63+G64+G65+G66</f>
        <v>9</v>
      </c>
      <c r="H62" s="52">
        <f>H63+H64+H65+H66</f>
        <v>9</v>
      </c>
      <c r="I62" s="54">
        <f>H62/D62*100</f>
        <v>90</v>
      </c>
      <c r="J62" s="54">
        <f>G62/E62*100</f>
        <v>90</v>
      </c>
      <c r="K62" s="54">
        <f>G62/F62*100</f>
        <v>100</v>
      </c>
    </row>
    <row r="63" spans="1:11" ht="31.5" x14ac:dyDescent="0.25">
      <c r="A63" s="192"/>
      <c r="B63" s="216"/>
      <c r="C63" s="51" t="s">
        <v>19</v>
      </c>
      <c r="D63" s="52">
        <f>D69+D74</f>
        <v>10</v>
      </c>
      <c r="E63" s="52">
        <f>E69+E74</f>
        <v>10</v>
      </c>
      <c r="F63" s="52">
        <f>F69+F74</f>
        <v>9</v>
      </c>
      <c r="G63" s="52">
        <f>G69+G74</f>
        <v>9</v>
      </c>
      <c r="H63" s="52">
        <f>H69+H74</f>
        <v>9</v>
      </c>
      <c r="I63" s="54">
        <f t="shared" ref="I63" si="25">H63/D63*100</f>
        <v>90</v>
      </c>
      <c r="J63" s="54">
        <f t="shared" ref="J63" si="26">G63/E63*100</f>
        <v>90</v>
      </c>
      <c r="K63" s="54">
        <f t="shared" ref="K63" si="27">G63/F63*100</f>
        <v>100</v>
      </c>
    </row>
    <row r="64" spans="1:11" ht="47.25" x14ac:dyDescent="0.25">
      <c r="A64" s="192"/>
      <c r="B64" s="216"/>
      <c r="C64" s="55" t="s">
        <v>175</v>
      </c>
      <c r="D64" s="52">
        <f t="shared" ref="D64:H66" si="28">D70+D75</f>
        <v>0</v>
      </c>
      <c r="E64" s="52">
        <f t="shared" si="28"/>
        <v>0</v>
      </c>
      <c r="F64" s="52">
        <f t="shared" si="28"/>
        <v>0</v>
      </c>
      <c r="G64" s="52">
        <f t="shared" si="28"/>
        <v>0</v>
      </c>
      <c r="H64" s="52">
        <f t="shared" si="28"/>
        <v>0</v>
      </c>
      <c r="I64" s="54">
        <v>0</v>
      </c>
      <c r="J64" s="54">
        <v>0</v>
      </c>
      <c r="K64" s="54">
        <v>0</v>
      </c>
    </row>
    <row r="65" spans="1:13" ht="47.25" x14ac:dyDescent="0.25">
      <c r="A65" s="192"/>
      <c r="B65" s="216"/>
      <c r="C65" s="51" t="s">
        <v>23</v>
      </c>
      <c r="D65" s="52">
        <f t="shared" si="28"/>
        <v>0</v>
      </c>
      <c r="E65" s="52">
        <f t="shared" si="28"/>
        <v>0</v>
      </c>
      <c r="F65" s="52">
        <f t="shared" si="28"/>
        <v>0</v>
      </c>
      <c r="G65" s="52">
        <f t="shared" si="28"/>
        <v>0</v>
      </c>
      <c r="H65" s="52">
        <f t="shared" si="28"/>
        <v>0</v>
      </c>
      <c r="I65" s="54">
        <v>0</v>
      </c>
      <c r="J65" s="54">
        <v>0</v>
      </c>
      <c r="K65" s="54">
        <v>0</v>
      </c>
      <c r="M65" s="59"/>
    </row>
    <row r="66" spans="1:13" ht="132" customHeight="1" x14ac:dyDescent="0.25">
      <c r="A66" s="192"/>
      <c r="B66" s="216"/>
      <c r="C66" s="51" t="s">
        <v>28</v>
      </c>
      <c r="D66" s="52">
        <f>D82</f>
        <v>0</v>
      </c>
      <c r="E66" s="52">
        <f t="shared" si="28"/>
        <v>0</v>
      </c>
      <c r="F66" s="52">
        <f t="shared" si="28"/>
        <v>0</v>
      </c>
      <c r="G66" s="52">
        <f t="shared" si="28"/>
        <v>0</v>
      </c>
      <c r="H66" s="52">
        <f t="shared" si="28"/>
        <v>0</v>
      </c>
      <c r="I66" s="54">
        <v>0</v>
      </c>
      <c r="J66" s="54">
        <v>0</v>
      </c>
      <c r="K66" s="54">
        <v>0</v>
      </c>
    </row>
    <row r="67" spans="1:13" x14ac:dyDescent="0.25">
      <c r="A67" s="192"/>
      <c r="B67" s="217" t="s">
        <v>25</v>
      </c>
      <c r="C67" s="218"/>
      <c r="D67" s="218"/>
      <c r="E67" s="218"/>
      <c r="F67" s="218"/>
      <c r="G67" s="218"/>
      <c r="H67" s="218"/>
      <c r="I67" s="218"/>
      <c r="J67" s="218"/>
      <c r="K67" s="219"/>
    </row>
    <row r="68" spans="1:13" x14ac:dyDescent="0.25">
      <c r="A68" s="192"/>
      <c r="B68" s="220" t="s">
        <v>176</v>
      </c>
      <c r="C68" s="51" t="s">
        <v>164</v>
      </c>
      <c r="D68" s="52">
        <f>D69+D70+D71+D72</f>
        <v>10</v>
      </c>
      <c r="E68" s="52">
        <f>E69+E70+E71+E72</f>
        <v>10</v>
      </c>
      <c r="F68" s="52">
        <f>F69+F70+F71+F72</f>
        <v>9</v>
      </c>
      <c r="G68" s="52">
        <f>G69+G70+G71+G72</f>
        <v>9</v>
      </c>
      <c r="H68" s="52">
        <f>H69+H70+H71+H72</f>
        <v>9</v>
      </c>
      <c r="I68" s="54">
        <f>H68/D68*100</f>
        <v>90</v>
      </c>
      <c r="J68" s="54">
        <f>G68/E68*100</f>
        <v>90</v>
      </c>
      <c r="K68" s="54">
        <f>G68/F68*100</f>
        <v>100</v>
      </c>
    </row>
    <row r="69" spans="1:13" ht="31.5" x14ac:dyDescent="0.25">
      <c r="A69" s="192"/>
      <c r="B69" s="220"/>
      <c r="C69" s="51" t="s">
        <v>19</v>
      </c>
      <c r="D69" s="52">
        <f>D84+D94</f>
        <v>10</v>
      </c>
      <c r="E69" s="52">
        <f>E84+E94</f>
        <v>10</v>
      </c>
      <c r="F69" s="52">
        <f>F84+F94</f>
        <v>9</v>
      </c>
      <c r="G69" s="52">
        <f>G84+G94</f>
        <v>9</v>
      </c>
      <c r="H69" s="52">
        <f>H84+H94</f>
        <v>9</v>
      </c>
      <c r="I69" s="54">
        <f t="shared" ref="I69" si="29">H69/D69*100</f>
        <v>90</v>
      </c>
      <c r="J69" s="54">
        <f t="shared" ref="J69" si="30">G69/E69*100</f>
        <v>90</v>
      </c>
      <c r="K69" s="54">
        <f t="shared" ref="K69" si="31">G69/F69*100</f>
        <v>100</v>
      </c>
    </row>
    <row r="70" spans="1:13" ht="47.25" x14ac:dyDescent="0.25">
      <c r="A70" s="192"/>
      <c r="B70" s="220"/>
      <c r="C70" s="51" t="s">
        <v>21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4">
        <v>0</v>
      </c>
      <c r="J70" s="54">
        <v>0</v>
      </c>
      <c r="K70" s="54">
        <v>0</v>
      </c>
    </row>
    <row r="71" spans="1:13" ht="47.25" x14ac:dyDescent="0.25">
      <c r="A71" s="192"/>
      <c r="B71" s="220"/>
      <c r="C71" s="51" t="s">
        <v>23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4">
        <v>0</v>
      </c>
      <c r="J71" s="54">
        <v>0</v>
      </c>
      <c r="K71" s="54">
        <v>0</v>
      </c>
    </row>
    <row r="72" spans="1:13" ht="47.25" x14ac:dyDescent="0.25">
      <c r="A72" s="192"/>
      <c r="B72" s="220"/>
      <c r="C72" s="51" t="s">
        <v>177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4">
        <v>0</v>
      </c>
      <c r="J72" s="54">
        <v>0</v>
      </c>
      <c r="K72" s="54">
        <v>0</v>
      </c>
    </row>
    <row r="73" spans="1:13" x14ac:dyDescent="0.25">
      <c r="A73" s="192"/>
      <c r="B73" s="221" t="s">
        <v>178</v>
      </c>
      <c r="C73" s="51" t="s">
        <v>164</v>
      </c>
      <c r="D73" s="52">
        <f>D74+D75+D76+D77</f>
        <v>0</v>
      </c>
      <c r="E73" s="52">
        <f>E74+E75+E76+E77</f>
        <v>0</v>
      </c>
      <c r="F73" s="52">
        <f>F74+F75+F76+F77</f>
        <v>0</v>
      </c>
      <c r="G73" s="52">
        <f>G74+G75+G76+G77</f>
        <v>0</v>
      </c>
      <c r="H73" s="52">
        <f>H74+H75+H76+H77</f>
        <v>0</v>
      </c>
      <c r="I73" s="54">
        <v>0</v>
      </c>
      <c r="J73" s="54">
        <v>0</v>
      </c>
      <c r="K73" s="54">
        <v>0</v>
      </c>
    </row>
    <row r="74" spans="1:13" ht="31.5" x14ac:dyDescent="0.25">
      <c r="A74" s="192"/>
      <c r="B74" s="222"/>
      <c r="C74" s="51" t="s">
        <v>19</v>
      </c>
      <c r="D74" s="52">
        <f>D89+D109</f>
        <v>0</v>
      </c>
      <c r="E74" s="52">
        <f>E89+E109</f>
        <v>0</v>
      </c>
      <c r="F74" s="52">
        <f>F89+F109</f>
        <v>0</v>
      </c>
      <c r="G74" s="52">
        <f>G89+G109</f>
        <v>0</v>
      </c>
      <c r="H74" s="52">
        <f>H89+H109</f>
        <v>0</v>
      </c>
      <c r="I74" s="54">
        <v>0</v>
      </c>
      <c r="J74" s="54">
        <v>0</v>
      </c>
      <c r="K74" s="54">
        <v>0</v>
      </c>
    </row>
    <row r="75" spans="1:13" ht="47.25" x14ac:dyDescent="0.25">
      <c r="A75" s="192"/>
      <c r="B75" s="222"/>
      <c r="C75" s="51" t="s">
        <v>21</v>
      </c>
      <c r="D75" s="52">
        <f t="shared" ref="D75:H77" si="32">D90+D110</f>
        <v>0</v>
      </c>
      <c r="E75" s="52">
        <f t="shared" si="32"/>
        <v>0</v>
      </c>
      <c r="F75" s="52">
        <f t="shared" si="32"/>
        <v>0</v>
      </c>
      <c r="G75" s="52">
        <f t="shared" si="32"/>
        <v>0</v>
      </c>
      <c r="H75" s="52">
        <f t="shared" si="32"/>
        <v>0</v>
      </c>
      <c r="I75" s="54">
        <v>0</v>
      </c>
      <c r="J75" s="54">
        <v>0</v>
      </c>
      <c r="K75" s="54">
        <v>0</v>
      </c>
    </row>
    <row r="76" spans="1:13" ht="47.25" x14ac:dyDescent="0.25">
      <c r="A76" s="192"/>
      <c r="B76" s="222"/>
      <c r="C76" s="51" t="s">
        <v>23</v>
      </c>
      <c r="D76" s="52">
        <f t="shared" si="32"/>
        <v>0</v>
      </c>
      <c r="E76" s="52">
        <f t="shared" si="32"/>
        <v>0</v>
      </c>
      <c r="F76" s="52">
        <f t="shared" si="32"/>
        <v>0</v>
      </c>
      <c r="G76" s="52">
        <f t="shared" si="32"/>
        <v>0</v>
      </c>
      <c r="H76" s="52">
        <f t="shared" si="32"/>
        <v>0</v>
      </c>
      <c r="I76" s="54">
        <v>0</v>
      </c>
      <c r="J76" s="54">
        <v>0</v>
      </c>
      <c r="K76" s="54">
        <v>0</v>
      </c>
    </row>
    <row r="77" spans="1:13" ht="47.25" x14ac:dyDescent="0.25">
      <c r="A77" s="192"/>
      <c r="B77" s="223"/>
      <c r="C77" s="51" t="s">
        <v>28</v>
      </c>
      <c r="D77" s="52">
        <f t="shared" si="32"/>
        <v>0</v>
      </c>
      <c r="E77" s="52">
        <f t="shared" si="32"/>
        <v>0</v>
      </c>
      <c r="F77" s="52">
        <f t="shared" si="32"/>
        <v>0</v>
      </c>
      <c r="G77" s="52">
        <f t="shared" si="32"/>
        <v>0</v>
      </c>
      <c r="H77" s="52">
        <f t="shared" si="32"/>
        <v>0</v>
      </c>
      <c r="I77" s="54">
        <v>0</v>
      </c>
      <c r="J77" s="54">
        <v>0</v>
      </c>
      <c r="K77" s="54">
        <v>0</v>
      </c>
    </row>
    <row r="78" spans="1:13" x14ac:dyDescent="0.25">
      <c r="A78" s="192"/>
      <c r="B78" s="221" t="s">
        <v>179</v>
      </c>
      <c r="C78" s="51" t="s">
        <v>164</v>
      </c>
      <c r="D78" s="52">
        <f>D79+D80+D81+D82</f>
        <v>0</v>
      </c>
      <c r="E78" s="52">
        <f>E79+E80+E81+E82</f>
        <v>0</v>
      </c>
      <c r="F78" s="52">
        <f>F79+F80+F81+F82</f>
        <v>0</v>
      </c>
      <c r="G78" s="52">
        <f>G79+G80+G81+G82</f>
        <v>0</v>
      </c>
      <c r="H78" s="52">
        <f>H79+H80+H81+H82</f>
        <v>0</v>
      </c>
      <c r="I78" s="54">
        <v>0</v>
      </c>
      <c r="J78" s="54">
        <v>0</v>
      </c>
      <c r="K78" s="54">
        <v>0</v>
      </c>
    </row>
    <row r="79" spans="1:13" ht="31.5" x14ac:dyDescent="0.25">
      <c r="A79" s="192"/>
      <c r="B79" s="222"/>
      <c r="C79" s="51" t="s">
        <v>19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4">
        <v>0</v>
      </c>
      <c r="J79" s="54">
        <v>0</v>
      </c>
      <c r="K79" s="54">
        <v>0</v>
      </c>
    </row>
    <row r="80" spans="1:13" ht="47.25" x14ac:dyDescent="0.25">
      <c r="A80" s="192"/>
      <c r="B80" s="222"/>
      <c r="C80" s="51" t="s">
        <v>21</v>
      </c>
      <c r="D80" s="52">
        <f t="shared" ref="D80:H81" si="33">D95+D115</f>
        <v>0</v>
      </c>
      <c r="E80" s="52">
        <f t="shared" si="33"/>
        <v>0</v>
      </c>
      <c r="F80" s="52">
        <f t="shared" si="33"/>
        <v>0</v>
      </c>
      <c r="G80" s="52">
        <f t="shared" si="33"/>
        <v>0</v>
      </c>
      <c r="H80" s="52">
        <v>0</v>
      </c>
      <c r="I80" s="54">
        <v>0</v>
      </c>
      <c r="J80" s="54">
        <v>0</v>
      </c>
      <c r="K80" s="54">
        <v>0</v>
      </c>
    </row>
    <row r="81" spans="1:13" ht="47.25" x14ac:dyDescent="0.25">
      <c r="A81" s="192"/>
      <c r="B81" s="222"/>
      <c r="C81" s="51" t="s">
        <v>23</v>
      </c>
      <c r="D81" s="52">
        <f t="shared" si="33"/>
        <v>0</v>
      </c>
      <c r="E81" s="52">
        <f t="shared" si="33"/>
        <v>0</v>
      </c>
      <c r="F81" s="52">
        <f t="shared" si="33"/>
        <v>0</v>
      </c>
      <c r="G81" s="52">
        <f t="shared" si="33"/>
        <v>0</v>
      </c>
      <c r="H81" s="52">
        <f t="shared" si="33"/>
        <v>0</v>
      </c>
      <c r="I81" s="54">
        <v>0</v>
      </c>
      <c r="J81" s="54">
        <v>0</v>
      </c>
      <c r="K81" s="54">
        <v>0</v>
      </c>
    </row>
    <row r="82" spans="1:13" ht="47.25" x14ac:dyDescent="0.25">
      <c r="A82" s="193"/>
      <c r="B82" s="223"/>
      <c r="C82" s="51" t="s">
        <v>28</v>
      </c>
      <c r="D82" s="52">
        <v>0</v>
      </c>
      <c r="E82" s="52">
        <f>E97+E117</f>
        <v>0</v>
      </c>
      <c r="F82" s="52">
        <f>F97+F117</f>
        <v>0</v>
      </c>
      <c r="G82" s="52">
        <v>0</v>
      </c>
      <c r="H82" s="52">
        <v>0</v>
      </c>
      <c r="I82" s="54">
        <v>0</v>
      </c>
      <c r="J82" s="54">
        <v>0</v>
      </c>
      <c r="K82" s="54">
        <v>0</v>
      </c>
    </row>
    <row r="83" spans="1:13" ht="15.75" customHeight="1" x14ac:dyDescent="0.25">
      <c r="A83" s="210" t="s">
        <v>180</v>
      </c>
      <c r="B83" s="198" t="s">
        <v>181</v>
      </c>
      <c r="C83" s="60" t="s">
        <v>164</v>
      </c>
      <c r="D83" s="61">
        <f>D84+D85+D86+D87</f>
        <v>10</v>
      </c>
      <c r="E83" s="61">
        <f>E84+E85+E86+E87</f>
        <v>10</v>
      </c>
      <c r="F83" s="61">
        <f>F84+F85+F86+F87</f>
        <v>9</v>
      </c>
      <c r="G83" s="61">
        <f>G84+G85+G86+G87</f>
        <v>9</v>
      </c>
      <c r="H83" s="61">
        <f>H84+H85+H86+H87</f>
        <v>9</v>
      </c>
      <c r="I83" s="62">
        <f>H83/D83*100</f>
        <v>90</v>
      </c>
      <c r="J83" s="62">
        <f>G83/E83*100</f>
        <v>90</v>
      </c>
      <c r="K83" s="62">
        <f>G83/F83*100</f>
        <v>100</v>
      </c>
    </row>
    <row r="84" spans="1:13" ht="31.5" x14ac:dyDescent="0.25">
      <c r="A84" s="211"/>
      <c r="B84" s="198"/>
      <c r="C84" s="60" t="s">
        <v>19</v>
      </c>
      <c r="D84" s="61">
        <v>10</v>
      </c>
      <c r="E84" s="61">
        <v>10</v>
      </c>
      <c r="F84" s="61">
        <v>9</v>
      </c>
      <c r="G84" s="61">
        <v>9</v>
      </c>
      <c r="H84" s="61">
        <v>9</v>
      </c>
      <c r="I84" s="62">
        <f t="shared" ref="I84" si="34">H84/D84*100</f>
        <v>90</v>
      </c>
      <c r="J84" s="62">
        <f t="shared" ref="J84:J114" si="35">G84/E84*100</f>
        <v>90</v>
      </c>
      <c r="K84" s="62">
        <f t="shared" ref="K84:K114" si="36">G84/F84*100</f>
        <v>100</v>
      </c>
    </row>
    <row r="85" spans="1:13" ht="47.25" x14ac:dyDescent="0.25">
      <c r="A85" s="211"/>
      <c r="B85" s="198"/>
      <c r="C85" s="60" t="s">
        <v>21</v>
      </c>
      <c r="D85" s="61">
        <v>0</v>
      </c>
      <c r="E85" s="61">
        <v>0</v>
      </c>
      <c r="F85" s="61">
        <v>0</v>
      </c>
      <c r="G85" s="61">
        <v>0</v>
      </c>
      <c r="H85" s="61">
        <v>0</v>
      </c>
      <c r="I85" s="62">
        <v>0</v>
      </c>
      <c r="J85" s="62">
        <v>0</v>
      </c>
      <c r="K85" s="62">
        <v>0</v>
      </c>
    </row>
    <row r="86" spans="1:13" ht="47.25" x14ac:dyDescent="0.25">
      <c r="A86" s="211"/>
      <c r="B86" s="198"/>
      <c r="C86" s="60" t="s">
        <v>23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2">
        <v>0</v>
      </c>
      <c r="J86" s="62">
        <v>0</v>
      </c>
      <c r="K86" s="62">
        <v>0</v>
      </c>
    </row>
    <row r="87" spans="1:13" ht="48" thickBot="1" x14ac:dyDescent="0.3">
      <c r="A87" s="212"/>
      <c r="B87" s="198"/>
      <c r="C87" s="60" t="s">
        <v>28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2">
        <v>0</v>
      </c>
      <c r="J87" s="62">
        <v>0</v>
      </c>
      <c r="K87" s="62">
        <v>0</v>
      </c>
      <c r="M87" s="63"/>
    </row>
    <row r="88" spans="1:13" x14ac:dyDescent="0.25">
      <c r="A88" s="213" t="s">
        <v>182</v>
      </c>
      <c r="B88" s="195" t="s">
        <v>183</v>
      </c>
      <c r="C88" s="60" t="s">
        <v>164</v>
      </c>
      <c r="D88" s="61">
        <f>D89+D90+D91+D92</f>
        <v>0</v>
      </c>
      <c r="E88" s="61">
        <f>E89+E90+E91+E92</f>
        <v>0</v>
      </c>
      <c r="F88" s="61">
        <f>F89+F90+F91+F92</f>
        <v>0</v>
      </c>
      <c r="G88" s="61">
        <f>G89+G90+G91+G92</f>
        <v>0</v>
      </c>
      <c r="H88" s="61">
        <f>H89+H90+H91+H92</f>
        <v>0</v>
      </c>
      <c r="I88" s="62">
        <v>0</v>
      </c>
      <c r="J88" s="62">
        <v>0</v>
      </c>
      <c r="K88" s="62">
        <v>0</v>
      </c>
    </row>
    <row r="89" spans="1:13" ht="31.5" x14ac:dyDescent="0.25">
      <c r="A89" s="214"/>
      <c r="B89" s="196"/>
      <c r="C89" s="60" t="s">
        <v>19</v>
      </c>
      <c r="D89" s="61">
        <v>0</v>
      </c>
      <c r="E89" s="61">
        <v>0</v>
      </c>
      <c r="F89" s="61">
        <f>114-114</f>
        <v>0</v>
      </c>
      <c r="G89" s="61">
        <f>114-114</f>
        <v>0</v>
      </c>
      <c r="H89" s="61">
        <f>114-114</f>
        <v>0</v>
      </c>
      <c r="I89" s="62">
        <v>0</v>
      </c>
      <c r="J89" s="62">
        <v>0</v>
      </c>
      <c r="K89" s="62">
        <v>0</v>
      </c>
    </row>
    <row r="90" spans="1:13" ht="47.25" x14ac:dyDescent="0.25">
      <c r="A90" s="214"/>
      <c r="B90" s="196"/>
      <c r="C90" s="60" t="s">
        <v>21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2">
        <v>0</v>
      </c>
      <c r="J90" s="62">
        <v>0</v>
      </c>
      <c r="K90" s="62">
        <v>0</v>
      </c>
    </row>
    <row r="91" spans="1:13" ht="47.25" x14ac:dyDescent="0.25">
      <c r="A91" s="214"/>
      <c r="B91" s="196"/>
      <c r="C91" s="60" t="s">
        <v>23</v>
      </c>
      <c r="D91" s="61">
        <v>0</v>
      </c>
      <c r="E91" s="61">
        <v>0</v>
      </c>
      <c r="F91" s="61">
        <v>0</v>
      </c>
      <c r="G91" s="61">
        <v>0</v>
      </c>
      <c r="H91" s="61">
        <v>0</v>
      </c>
      <c r="I91" s="62">
        <v>0</v>
      </c>
      <c r="J91" s="62">
        <v>0</v>
      </c>
      <c r="K91" s="62">
        <v>0</v>
      </c>
    </row>
    <row r="92" spans="1:13" ht="47.25" x14ac:dyDescent="0.25">
      <c r="A92" s="215"/>
      <c r="B92" s="197"/>
      <c r="C92" s="60" t="s">
        <v>28</v>
      </c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2">
        <v>0</v>
      </c>
      <c r="J92" s="62">
        <v>0</v>
      </c>
      <c r="K92" s="62">
        <v>0</v>
      </c>
    </row>
    <row r="93" spans="1:13" x14ac:dyDescent="0.25">
      <c r="A93" s="202" t="s">
        <v>184</v>
      </c>
      <c r="B93" s="195" t="s">
        <v>185</v>
      </c>
      <c r="C93" s="60" t="s">
        <v>164</v>
      </c>
      <c r="D93" s="61">
        <f>D94+D95+D96+D97</f>
        <v>0</v>
      </c>
      <c r="E93" s="61">
        <f>E94+E95+E96+E97</f>
        <v>0</v>
      </c>
      <c r="F93" s="61">
        <f>F94+F95+F96+F97</f>
        <v>0</v>
      </c>
      <c r="G93" s="61">
        <f>G94+G95+G96+G97</f>
        <v>0</v>
      </c>
      <c r="H93" s="61">
        <f>H94+H95+H96+H97</f>
        <v>0</v>
      </c>
      <c r="I93" s="62">
        <v>0</v>
      </c>
      <c r="J93" s="62">
        <v>0</v>
      </c>
      <c r="K93" s="62">
        <v>0</v>
      </c>
    </row>
    <row r="94" spans="1:13" ht="31.5" x14ac:dyDescent="0.25">
      <c r="A94" s="202"/>
      <c r="B94" s="196"/>
      <c r="C94" s="60" t="s">
        <v>19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2">
        <v>0</v>
      </c>
      <c r="J94" s="62">
        <v>0</v>
      </c>
      <c r="K94" s="62">
        <v>0</v>
      </c>
    </row>
    <row r="95" spans="1:13" ht="47.25" x14ac:dyDescent="0.25">
      <c r="A95" s="202"/>
      <c r="B95" s="196"/>
      <c r="C95" s="60" t="s">
        <v>21</v>
      </c>
      <c r="D95" s="61">
        <v>0</v>
      </c>
      <c r="E95" s="61">
        <v>0</v>
      </c>
      <c r="F95" s="61">
        <v>0</v>
      </c>
      <c r="G95" s="61">
        <v>0</v>
      </c>
      <c r="H95" s="61">
        <v>0</v>
      </c>
      <c r="I95" s="62">
        <v>0</v>
      </c>
      <c r="J95" s="62">
        <v>0</v>
      </c>
      <c r="K95" s="62">
        <v>0</v>
      </c>
    </row>
    <row r="96" spans="1:13" ht="47.25" x14ac:dyDescent="0.25">
      <c r="A96" s="202"/>
      <c r="B96" s="196"/>
      <c r="C96" s="60" t="s">
        <v>23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2">
        <v>0</v>
      </c>
      <c r="J96" s="62">
        <v>0</v>
      </c>
      <c r="K96" s="62">
        <v>0</v>
      </c>
    </row>
    <row r="97" spans="1:11" ht="47.25" x14ac:dyDescent="0.25">
      <c r="A97" s="202"/>
      <c r="B97" s="197"/>
      <c r="C97" s="60" t="s">
        <v>28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2">
        <v>0</v>
      </c>
      <c r="J97" s="62">
        <v>0</v>
      </c>
      <c r="K97" s="62">
        <v>0</v>
      </c>
    </row>
    <row r="98" spans="1:11" x14ac:dyDescent="0.25">
      <c r="A98" s="203" t="s">
        <v>186</v>
      </c>
      <c r="B98" s="195" t="s">
        <v>179</v>
      </c>
      <c r="C98" s="60" t="s">
        <v>164</v>
      </c>
      <c r="D98" s="61">
        <f>D99+D100+D101+D102</f>
        <v>0</v>
      </c>
      <c r="E98" s="61">
        <f>E99+E100+E101+E102</f>
        <v>0</v>
      </c>
      <c r="F98" s="61">
        <f>F99+F100+F101+F102</f>
        <v>0</v>
      </c>
      <c r="G98" s="61">
        <f>G99+G100+G101+G102</f>
        <v>0</v>
      </c>
      <c r="H98" s="61">
        <f>H99+H100+H101+H102</f>
        <v>0</v>
      </c>
      <c r="I98" s="62">
        <v>0</v>
      </c>
      <c r="J98" s="62">
        <v>0</v>
      </c>
      <c r="K98" s="62">
        <v>0</v>
      </c>
    </row>
    <row r="99" spans="1:11" ht="31.5" x14ac:dyDescent="0.25">
      <c r="A99" s="204"/>
      <c r="B99" s="196"/>
      <c r="C99" s="60" t="s">
        <v>19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2">
        <v>0</v>
      </c>
      <c r="J99" s="62">
        <v>0</v>
      </c>
      <c r="K99" s="62">
        <v>0</v>
      </c>
    </row>
    <row r="100" spans="1:11" ht="47.25" x14ac:dyDescent="0.25">
      <c r="A100" s="204"/>
      <c r="B100" s="196"/>
      <c r="C100" s="60" t="s">
        <v>21</v>
      </c>
      <c r="D100" s="61">
        <v>0</v>
      </c>
      <c r="E100" s="61">
        <v>0</v>
      </c>
      <c r="F100" s="61">
        <v>0</v>
      </c>
      <c r="G100" s="61">
        <v>0</v>
      </c>
      <c r="H100" s="61">
        <v>0</v>
      </c>
      <c r="I100" s="62">
        <v>0</v>
      </c>
      <c r="J100" s="62">
        <v>0</v>
      </c>
      <c r="K100" s="62">
        <v>0</v>
      </c>
    </row>
    <row r="101" spans="1:11" ht="47.25" x14ac:dyDescent="0.25">
      <c r="A101" s="204"/>
      <c r="B101" s="196"/>
      <c r="C101" s="60" t="s">
        <v>23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2">
        <v>0</v>
      </c>
      <c r="J101" s="62">
        <v>0</v>
      </c>
      <c r="K101" s="62">
        <v>0</v>
      </c>
    </row>
    <row r="102" spans="1:11" ht="47.25" x14ac:dyDescent="0.25">
      <c r="A102" s="205"/>
      <c r="B102" s="197"/>
      <c r="C102" s="60" t="s">
        <v>28</v>
      </c>
      <c r="D102" s="61">
        <v>0</v>
      </c>
      <c r="E102" s="61">
        <v>0</v>
      </c>
      <c r="F102" s="61">
        <v>0</v>
      </c>
      <c r="G102" s="61">
        <v>0</v>
      </c>
      <c r="H102" s="61">
        <v>0</v>
      </c>
      <c r="I102" s="62">
        <v>0</v>
      </c>
      <c r="J102" s="62">
        <v>0</v>
      </c>
      <c r="K102" s="62">
        <v>0</v>
      </c>
    </row>
    <row r="103" spans="1:11" x14ac:dyDescent="0.25">
      <c r="A103" s="203" t="s">
        <v>187</v>
      </c>
      <c r="B103" s="195" t="s">
        <v>179</v>
      </c>
      <c r="C103" s="60" t="s">
        <v>164</v>
      </c>
      <c r="D103" s="61">
        <f>D104+D105+D106+D107</f>
        <v>0</v>
      </c>
      <c r="E103" s="61">
        <f>E104+E105+E106+E107</f>
        <v>0</v>
      </c>
      <c r="F103" s="61">
        <f>F104+F105+F106+F107</f>
        <v>0</v>
      </c>
      <c r="G103" s="61">
        <f>G104+G105+G106+G107</f>
        <v>0</v>
      </c>
      <c r="H103" s="61">
        <f>H104+H105+H106+H107</f>
        <v>0</v>
      </c>
      <c r="I103" s="62">
        <v>0</v>
      </c>
      <c r="J103" s="62">
        <v>0</v>
      </c>
      <c r="K103" s="62">
        <v>0</v>
      </c>
    </row>
    <row r="104" spans="1:11" ht="31.5" x14ac:dyDescent="0.25">
      <c r="A104" s="204"/>
      <c r="B104" s="196"/>
      <c r="C104" s="60" t="s">
        <v>19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2">
        <v>0</v>
      </c>
      <c r="J104" s="62">
        <v>0</v>
      </c>
      <c r="K104" s="62">
        <v>0</v>
      </c>
    </row>
    <row r="105" spans="1:11" ht="47.25" x14ac:dyDescent="0.25">
      <c r="A105" s="204"/>
      <c r="B105" s="196"/>
      <c r="C105" s="60" t="s">
        <v>21</v>
      </c>
      <c r="D105" s="61">
        <v>0</v>
      </c>
      <c r="E105" s="61">
        <v>0</v>
      </c>
      <c r="F105" s="61">
        <v>0</v>
      </c>
      <c r="G105" s="61">
        <v>0</v>
      </c>
      <c r="H105" s="61">
        <v>0</v>
      </c>
      <c r="I105" s="62">
        <v>0</v>
      </c>
      <c r="J105" s="62">
        <v>0</v>
      </c>
      <c r="K105" s="62">
        <v>0</v>
      </c>
    </row>
    <row r="106" spans="1:11" ht="47.25" x14ac:dyDescent="0.25">
      <c r="A106" s="204"/>
      <c r="B106" s="196"/>
      <c r="C106" s="60" t="s">
        <v>23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2">
        <v>0</v>
      </c>
      <c r="J106" s="62">
        <v>0</v>
      </c>
      <c r="K106" s="62">
        <v>0</v>
      </c>
    </row>
    <row r="107" spans="1:11" ht="47.25" x14ac:dyDescent="0.25">
      <c r="A107" s="205"/>
      <c r="B107" s="197"/>
      <c r="C107" s="60" t="s">
        <v>28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2">
        <v>0</v>
      </c>
      <c r="J107" s="62">
        <v>0</v>
      </c>
      <c r="K107" s="62">
        <v>0</v>
      </c>
    </row>
    <row r="108" spans="1:11" x14ac:dyDescent="0.25">
      <c r="A108" s="203" t="s">
        <v>188</v>
      </c>
      <c r="B108" s="195" t="s">
        <v>183</v>
      </c>
      <c r="C108" s="60" t="s">
        <v>164</v>
      </c>
      <c r="D108" s="61">
        <f>D109+D110+D111+D112</f>
        <v>0</v>
      </c>
      <c r="E108" s="61">
        <f>E109+E110+E111+E112</f>
        <v>0</v>
      </c>
      <c r="F108" s="61">
        <f>F109+F110+F111+F112</f>
        <v>0</v>
      </c>
      <c r="G108" s="61">
        <f>G109+G110+G111+G112</f>
        <v>0</v>
      </c>
      <c r="H108" s="61">
        <f>H109+H110+H111+H112</f>
        <v>0</v>
      </c>
      <c r="I108" s="62">
        <v>0</v>
      </c>
      <c r="J108" s="62">
        <v>0</v>
      </c>
      <c r="K108" s="62">
        <v>0</v>
      </c>
    </row>
    <row r="109" spans="1:11" ht="31.5" x14ac:dyDescent="0.25">
      <c r="A109" s="204"/>
      <c r="B109" s="196"/>
      <c r="C109" s="60" t="s">
        <v>19</v>
      </c>
      <c r="D109" s="61">
        <v>0</v>
      </c>
      <c r="E109" s="61">
        <v>0</v>
      </c>
      <c r="F109" s="61">
        <f>68-68</f>
        <v>0</v>
      </c>
      <c r="G109" s="61">
        <f>68-68</f>
        <v>0</v>
      </c>
      <c r="H109" s="61">
        <f>68-68</f>
        <v>0</v>
      </c>
      <c r="I109" s="62">
        <v>0</v>
      </c>
      <c r="J109" s="62">
        <v>0</v>
      </c>
      <c r="K109" s="62">
        <v>0</v>
      </c>
    </row>
    <row r="110" spans="1:11" ht="47.25" x14ac:dyDescent="0.25">
      <c r="A110" s="204"/>
      <c r="B110" s="196"/>
      <c r="C110" s="60" t="s">
        <v>21</v>
      </c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2">
        <v>0</v>
      </c>
      <c r="J110" s="62">
        <v>0</v>
      </c>
      <c r="K110" s="62">
        <v>0</v>
      </c>
    </row>
    <row r="111" spans="1:11" ht="47.25" x14ac:dyDescent="0.25">
      <c r="A111" s="204"/>
      <c r="B111" s="196"/>
      <c r="C111" s="60" t="s">
        <v>23</v>
      </c>
      <c r="D111" s="61">
        <v>0</v>
      </c>
      <c r="E111" s="61">
        <v>0</v>
      </c>
      <c r="F111" s="61">
        <v>0</v>
      </c>
      <c r="G111" s="61">
        <v>0</v>
      </c>
      <c r="H111" s="61">
        <v>0</v>
      </c>
      <c r="I111" s="62">
        <v>0</v>
      </c>
      <c r="J111" s="62">
        <v>0</v>
      </c>
      <c r="K111" s="62">
        <v>0</v>
      </c>
    </row>
    <row r="112" spans="1:11" ht="47.25" x14ac:dyDescent="0.25">
      <c r="A112" s="205"/>
      <c r="B112" s="197"/>
      <c r="C112" s="60" t="s">
        <v>28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2">
        <v>0</v>
      </c>
      <c r="J112" s="62">
        <v>0</v>
      </c>
      <c r="K112" s="62">
        <v>0</v>
      </c>
    </row>
    <row r="113" spans="1:11" x14ac:dyDescent="0.25">
      <c r="A113" s="198" t="s">
        <v>189</v>
      </c>
      <c r="B113" s="198" t="s">
        <v>190</v>
      </c>
      <c r="C113" s="60" t="s">
        <v>164</v>
      </c>
      <c r="D113" s="61">
        <f>D114+D115+D116+D117</f>
        <v>254.2</v>
      </c>
      <c r="E113" s="61">
        <f>E114+E115+E116+E117</f>
        <v>244.2</v>
      </c>
      <c r="F113" s="61">
        <f>F114+F115+F116+F117</f>
        <v>244.2</v>
      </c>
      <c r="G113" s="61">
        <f>G114+G115+G116+G117</f>
        <v>244.2</v>
      </c>
      <c r="H113" s="61">
        <f>H114+H115+H116+H117</f>
        <v>244.2</v>
      </c>
      <c r="I113" s="62">
        <f t="shared" ref="I113:I117" si="37">H113/D113*100</f>
        <v>96.066089693154993</v>
      </c>
      <c r="J113" s="62">
        <f t="shared" si="35"/>
        <v>100</v>
      </c>
      <c r="K113" s="62">
        <f t="shared" si="36"/>
        <v>100</v>
      </c>
    </row>
    <row r="114" spans="1:11" ht="31.5" x14ac:dyDescent="0.25">
      <c r="A114" s="198"/>
      <c r="B114" s="198"/>
      <c r="C114" s="60" t="s">
        <v>19</v>
      </c>
      <c r="D114" s="61">
        <f>D120+D125+D130+D135</f>
        <v>244.2</v>
      </c>
      <c r="E114" s="61">
        <f>E120+E125+E130+E135</f>
        <v>244.2</v>
      </c>
      <c r="F114" s="61">
        <f>F120+F125+F130+F135</f>
        <v>244.2</v>
      </c>
      <c r="G114" s="61">
        <f>G120+G125+G130+G135</f>
        <v>244.2</v>
      </c>
      <c r="H114" s="61">
        <f>H120+H125+H130+H135</f>
        <v>244.2</v>
      </c>
      <c r="I114" s="62">
        <f t="shared" si="37"/>
        <v>100</v>
      </c>
      <c r="J114" s="62">
        <f t="shared" si="35"/>
        <v>100</v>
      </c>
      <c r="K114" s="62">
        <f t="shared" si="36"/>
        <v>100</v>
      </c>
    </row>
    <row r="115" spans="1:11" ht="47.25" x14ac:dyDescent="0.25">
      <c r="A115" s="198"/>
      <c r="B115" s="198"/>
      <c r="C115" s="60" t="s">
        <v>21</v>
      </c>
      <c r="D115" s="61">
        <f t="shared" ref="D115:H117" si="38">D121+D126+D131+D136</f>
        <v>0</v>
      </c>
      <c r="E115" s="61">
        <f t="shared" si="38"/>
        <v>0</v>
      </c>
      <c r="F115" s="61">
        <f t="shared" si="38"/>
        <v>0</v>
      </c>
      <c r="G115" s="61">
        <f t="shared" si="38"/>
        <v>0</v>
      </c>
      <c r="H115" s="61">
        <f t="shared" si="38"/>
        <v>0</v>
      </c>
      <c r="I115" s="62">
        <v>0</v>
      </c>
      <c r="J115" s="62">
        <v>0</v>
      </c>
      <c r="K115" s="62">
        <v>0</v>
      </c>
    </row>
    <row r="116" spans="1:11" ht="47.25" x14ac:dyDescent="0.25">
      <c r="A116" s="198"/>
      <c r="B116" s="198"/>
      <c r="C116" s="60" t="s">
        <v>23</v>
      </c>
      <c r="D116" s="61">
        <f t="shared" si="38"/>
        <v>0</v>
      </c>
      <c r="E116" s="61">
        <f t="shared" si="38"/>
        <v>0</v>
      </c>
      <c r="F116" s="61">
        <f t="shared" si="38"/>
        <v>0</v>
      </c>
      <c r="G116" s="61">
        <f t="shared" si="38"/>
        <v>0</v>
      </c>
      <c r="H116" s="61">
        <f t="shared" si="38"/>
        <v>0</v>
      </c>
      <c r="I116" s="62">
        <v>0</v>
      </c>
      <c r="J116" s="62">
        <v>0</v>
      </c>
      <c r="K116" s="62">
        <v>0</v>
      </c>
    </row>
    <row r="117" spans="1:11" ht="47.25" x14ac:dyDescent="0.25">
      <c r="A117" s="198"/>
      <c r="B117" s="198"/>
      <c r="C117" s="60" t="s">
        <v>28</v>
      </c>
      <c r="D117" s="61">
        <f t="shared" si="38"/>
        <v>10</v>
      </c>
      <c r="E117" s="61">
        <f t="shared" si="38"/>
        <v>0</v>
      </c>
      <c r="F117" s="61">
        <f t="shared" si="38"/>
        <v>0</v>
      </c>
      <c r="G117" s="61">
        <v>0</v>
      </c>
      <c r="H117" s="61">
        <v>0</v>
      </c>
      <c r="I117" s="62">
        <f t="shared" si="37"/>
        <v>0</v>
      </c>
      <c r="J117" s="62">
        <v>0</v>
      </c>
      <c r="K117" s="62">
        <v>0</v>
      </c>
    </row>
    <row r="118" spans="1:11" x14ac:dyDescent="0.25">
      <c r="A118" s="198"/>
      <c r="B118" s="199" t="s">
        <v>25</v>
      </c>
      <c r="C118" s="200"/>
      <c r="D118" s="200"/>
      <c r="E118" s="200"/>
      <c r="F118" s="200"/>
      <c r="G118" s="200"/>
      <c r="H118" s="200"/>
      <c r="I118" s="200"/>
      <c r="J118" s="200"/>
      <c r="K118" s="201"/>
    </row>
    <row r="119" spans="1:11" x14ac:dyDescent="0.25">
      <c r="A119" s="198"/>
      <c r="B119" s="198" t="s">
        <v>166</v>
      </c>
      <c r="C119" s="60" t="s">
        <v>164</v>
      </c>
      <c r="D119" s="61">
        <f>D120+D121+D122+D123</f>
        <v>169.2</v>
      </c>
      <c r="E119" s="61">
        <f>E120+E121+E122+E123</f>
        <v>169.2</v>
      </c>
      <c r="F119" s="61">
        <f>F120+F121+F122+F123</f>
        <v>169.2</v>
      </c>
      <c r="G119" s="61">
        <f>G120+G121+G122+G123</f>
        <v>169.2</v>
      </c>
      <c r="H119" s="61">
        <f>H120+H121+H122+H123</f>
        <v>169.2</v>
      </c>
      <c r="I119" s="62">
        <f>H119/D119*100</f>
        <v>100</v>
      </c>
      <c r="J119" s="62">
        <f>G119/E119*100</f>
        <v>100</v>
      </c>
      <c r="K119" s="62">
        <f>G119/F119*100</f>
        <v>100</v>
      </c>
    </row>
    <row r="120" spans="1:11" ht="31.5" x14ac:dyDescent="0.25">
      <c r="A120" s="198"/>
      <c r="B120" s="198"/>
      <c r="C120" s="60" t="s">
        <v>19</v>
      </c>
      <c r="D120" s="61">
        <f>D145</f>
        <v>169.2</v>
      </c>
      <c r="E120" s="61">
        <f>E145</f>
        <v>169.2</v>
      </c>
      <c r="F120" s="61">
        <f>F145</f>
        <v>169.2</v>
      </c>
      <c r="G120" s="61">
        <f>G145</f>
        <v>169.2</v>
      </c>
      <c r="H120" s="61">
        <f>H145</f>
        <v>169.2</v>
      </c>
      <c r="I120" s="62">
        <f t="shared" ref="I120:I180" si="39">H120/D120*100</f>
        <v>100</v>
      </c>
      <c r="J120" s="62">
        <f t="shared" ref="J120:J180" si="40">G120/E120*100</f>
        <v>100</v>
      </c>
      <c r="K120" s="62">
        <f t="shared" ref="K120:K180" si="41">G120/F120*100</f>
        <v>100</v>
      </c>
    </row>
    <row r="121" spans="1:11" ht="47.25" x14ac:dyDescent="0.25">
      <c r="A121" s="198"/>
      <c r="B121" s="198"/>
      <c r="C121" s="60" t="s">
        <v>191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2">
        <v>0</v>
      </c>
      <c r="J121" s="62">
        <v>0</v>
      </c>
      <c r="K121" s="62">
        <v>0</v>
      </c>
    </row>
    <row r="122" spans="1:11" ht="47.25" x14ac:dyDescent="0.25">
      <c r="A122" s="198"/>
      <c r="B122" s="198"/>
      <c r="C122" s="60" t="s">
        <v>23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2">
        <v>0</v>
      </c>
      <c r="J122" s="62">
        <v>0</v>
      </c>
      <c r="K122" s="62">
        <v>0</v>
      </c>
    </row>
    <row r="123" spans="1:11" ht="47.25" x14ac:dyDescent="0.25">
      <c r="A123" s="198"/>
      <c r="B123" s="198"/>
      <c r="C123" s="60" t="s">
        <v>28</v>
      </c>
      <c r="D123" s="61">
        <v>0</v>
      </c>
      <c r="E123" s="61">
        <v>0</v>
      </c>
      <c r="F123" s="61">
        <v>0</v>
      </c>
      <c r="G123" s="61">
        <v>0</v>
      </c>
      <c r="H123" s="61">
        <v>0</v>
      </c>
      <c r="I123" s="62">
        <v>0</v>
      </c>
      <c r="J123" s="62">
        <v>0</v>
      </c>
      <c r="K123" s="62">
        <v>0</v>
      </c>
    </row>
    <row r="124" spans="1:11" x14ac:dyDescent="0.25">
      <c r="A124" s="198"/>
      <c r="B124" s="194" t="s">
        <v>167</v>
      </c>
      <c r="C124" s="60" t="s">
        <v>164</v>
      </c>
      <c r="D124" s="61">
        <f>D125+D126+D127+D128</f>
        <v>75</v>
      </c>
      <c r="E124" s="61">
        <f>E125+E126+E127+E128</f>
        <v>75</v>
      </c>
      <c r="F124" s="61">
        <f>F125+F126+F127+F128</f>
        <v>75</v>
      </c>
      <c r="G124" s="61">
        <f>G125+G126+G127+G128</f>
        <v>75</v>
      </c>
      <c r="H124" s="61">
        <f>H125+H126+H127+H128</f>
        <v>75</v>
      </c>
      <c r="I124" s="62">
        <f t="shared" si="39"/>
        <v>100</v>
      </c>
      <c r="J124" s="62">
        <f t="shared" si="40"/>
        <v>100</v>
      </c>
      <c r="K124" s="62">
        <f t="shared" si="41"/>
        <v>100</v>
      </c>
    </row>
    <row r="125" spans="1:11" ht="31.5" x14ac:dyDescent="0.25">
      <c r="A125" s="198"/>
      <c r="B125" s="194"/>
      <c r="C125" s="60" t="s">
        <v>19</v>
      </c>
      <c r="D125" s="61">
        <f>D140+D150+D180</f>
        <v>75</v>
      </c>
      <c r="E125" s="61">
        <f>E140+E150+E180</f>
        <v>75</v>
      </c>
      <c r="F125" s="61">
        <f>F140+F150+F180</f>
        <v>75</v>
      </c>
      <c r="G125" s="61">
        <f>G140+G150+G180</f>
        <v>75</v>
      </c>
      <c r="H125" s="61">
        <f>H140+H150+H180</f>
        <v>75</v>
      </c>
      <c r="I125" s="62">
        <f t="shared" si="39"/>
        <v>100</v>
      </c>
      <c r="J125" s="62">
        <f t="shared" si="40"/>
        <v>100</v>
      </c>
      <c r="K125" s="62">
        <f t="shared" si="41"/>
        <v>100</v>
      </c>
    </row>
    <row r="126" spans="1:11" ht="47.25" x14ac:dyDescent="0.25">
      <c r="A126" s="198"/>
      <c r="B126" s="194"/>
      <c r="C126" s="60" t="s">
        <v>21</v>
      </c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2">
        <v>0</v>
      </c>
      <c r="J126" s="62">
        <v>0</v>
      </c>
      <c r="K126" s="62">
        <v>0</v>
      </c>
    </row>
    <row r="127" spans="1:11" ht="47.25" x14ac:dyDescent="0.25">
      <c r="A127" s="198"/>
      <c r="B127" s="194"/>
      <c r="C127" s="60" t="s">
        <v>23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2">
        <v>0</v>
      </c>
      <c r="J127" s="62">
        <v>0</v>
      </c>
      <c r="K127" s="62">
        <v>0</v>
      </c>
    </row>
    <row r="128" spans="1:11" ht="47.25" x14ac:dyDescent="0.25">
      <c r="A128" s="198"/>
      <c r="B128" s="194"/>
      <c r="C128" s="60" t="s">
        <v>28</v>
      </c>
      <c r="D128" s="61">
        <v>0</v>
      </c>
      <c r="E128" s="61">
        <v>0</v>
      </c>
      <c r="F128" s="61">
        <v>0</v>
      </c>
      <c r="G128" s="61">
        <v>0</v>
      </c>
      <c r="H128" s="61">
        <v>0</v>
      </c>
      <c r="I128" s="62">
        <v>0</v>
      </c>
      <c r="J128" s="62">
        <v>0</v>
      </c>
      <c r="K128" s="62">
        <v>0</v>
      </c>
    </row>
    <row r="129" spans="1:11" x14ac:dyDescent="0.25">
      <c r="A129" s="198"/>
      <c r="B129" s="209" t="s">
        <v>192</v>
      </c>
      <c r="C129" s="60" t="s">
        <v>164</v>
      </c>
      <c r="D129" s="61">
        <f>D130+D131+D132+D133</f>
        <v>0</v>
      </c>
      <c r="E129" s="61">
        <f>E130+E131+E132+E133</f>
        <v>0</v>
      </c>
      <c r="F129" s="61">
        <f>F130+F131+F132+F133</f>
        <v>0</v>
      </c>
      <c r="G129" s="61">
        <f>G130+G131+G132+G133</f>
        <v>0</v>
      </c>
      <c r="H129" s="61">
        <f>H130+H131+H132+H133</f>
        <v>0</v>
      </c>
      <c r="I129" s="62">
        <v>0</v>
      </c>
      <c r="J129" s="62">
        <v>0</v>
      </c>
      <c r="K129" s="62">
        <v>0</v>
      </c>
    </row>
    <row r="130" spans="1:11" ht="31.5" x14ac:dyDescent="0.25">
      <c r="A130" s="198"/>
      <c r="B130" s="209"/>
      <c r="C130" s="60" t="s">
        <v>19</v>
      </c>
      <c r="D130" s="61">
        <f>D165+D170+D175</f>
        <v>0</v>
      </c>
      <c r="E130" s="61">
        <f>E165+E170+E175</f>
        <v>0</v>
      </c>
      <c r="F130" s="61">
        <f>F165+F170+F175</f>
        <v>0</v>
      </c>
      <c r="G130" s="61">
        <f>G165+G170+G175</f>
        <v>0</v>
      </c>
      <c r="H130" s="61">
        <f>H165+H170+H175</f>
        <v>0</v>
      </c>
      <c r="I130" s="62">
        <v>0</v>
      </c>
      <c r="J130" s="62">
        <v>0</v>
      </c>
      <c r="K130" s="62">
        <v>0</v>
      </c>
    </row>
    <row r="131" spans="1:11" ht="47.25" x14ac:dyDescent="0.25">
      <c r="A131" s="198"/>
      <c r="B131" s="209"/>
      <c r="C131" s="60" t="s">
        <v>21</v>
      </c>
      <c r="D131" s="61">
        <v>0</v>
      </c>
      <c r="E131" s="61">
        <v>0</v>
      </c>
      <c r="F131" s="61">
        <v>0</v>
      </c>
      <c r="G131" s="61">
        <v>0</v>
      </c>
      <c r="H131" s="61">
        <v>0</v>
      </c>
      <c r="I131" s="62">
        <v>0</v>
      </c>
      <c r="J131" s="62">
        <v>0</v>
      </c>
      <c r="K131" s="62">
        <v>0</v>
      </c>
    </row>
    <row r="132" spans="1:11" ht="47.25" x14ac:dyDescent="0.25">
      <c r="A132" s="198"/>
      <c r="B132" s="209"/>
      <c r="C132" s="60" t="s">
        <v>23</v>
      </c>
      <c r="D132" s="61">
        <v>0</v>
      </c>
      <c r="E132" s="61">
        <v>0</v>
      </c>
      <c r="F132" s="61">
        <v>0</v>
      </c>
      <c r="G132" s="61">
        <v>0</v>
      </c>
      <c r="H132" s="61">
        <v>0</v>
      </c>
      <c r="I132" s="62">
        <v>0</v>
      </c>
      <c r="J132" s="62">
        <v>0</v>
      </c>
      <c r="K132" s="62">
        <v>0</v>
      </c>
    </row>
    <row r="133" spans="1:11" ht="47.25" x14ac:dyDescent="0.25">
      <c r="A133" s="198"/>
      <c r="B133" s="209"/>
      <c r="C133" s="60" t="s">
        <v>28</v>
      </c>
      <c r="D133" s="61">
        <v>0</v>
      </c>
      <c r="E133" s="61">
        <v>0</v>
      </c>
      <c r="F133" s="61">
        <v>0</v>
      </c>
      <c r="G133" s="61">
        <v>0</v>
      </c>
      <c r="H133" s="61">
        <v>0</v>
      </c>
      <c r="I133" s="62">
        <v>0</v>
      </c>
      <c r="J133" s="62">
        <v>0</v>
      </c>
      <c r="K133" s="62">
        <v>0</v>
      </c>
    </row>
    <row r="134" spans="1:11" x14ac:dyDescent="0.25">
      <c r="A134" s="198"/>
      <c r="B134" s="195" t="s">
        <v>179</v>
      </c>
      <c r="C134" s="60" t="s">
        <v>164</v>
      </c>
      <c r="D134" s="61">
        <f>D135+D136+D137+D138</f>
        <v>10</v>
      </c>
      <c r="E134" s="61">
        <f>E135+E136+E137+E138</f>
        <v>0</v>
      </c>
      <c r="F134" s="61">
        <f>F135+F136+F137+F138</f>
        <v>0</v>
      </c>
      <c r="G134" s="61">
        <f>G135+G136+G137+G138</f>
        <v>10</v>
      </c>
      <c r="H134" s="61">
        <f>H135+H136+H137+H138</f>
        <v>10</v>
      </c>
      <c r="I134" s="62">
        <f t="shared" si="39"/>
        <v>100</v>
      </c>
      <c r="J134" s="62">
        <v>0</v>
      </c>
      <c r="K134" s="62">
        <v>0</v>
      </c>
    </row>
    <row r="135" spans="1:11" ht="31.5" x14ac:dyDescent="0.25">
      <c r="A135" s="198"/>
      <c r="B135" s="196"/>
      <c r="C135" s="60" t="s">
        <v>19</v>
      </c>
      <c r="D135" s="61">
        <f>D185+D190+D195</f>
        <v>0</v>
      </c>
      <c r="E135" s="61">
        <f>E185+E190+E195</f>
        <v>0</v>
      </c>
      <c r="F135" s="61">
        <f>F185+F190+F195</f>
        <v>0</v>
      </c>
      <c r="G135" s="61">
        <f>G185+G190+G195</f>
        <v>0</v>
      </c>
      <c r="H135" s="61">
        <f>H185+H190+H195</f>
        <v>0</v>
      </c>
      <c r="I135" s="62">
        <v>0</v>
      </c>
      <c r="J135" s="62">
        <v>0</v>
      </c>
      <c r="K135" s="62">
        <v>0</v>
      </c>
    </row>
    <row r="136" spans="1:11" ht="47.25" x14ac:dyDescent="0.25">
      <c r="A136" s="198"/>
      <c r="B136" s="196"/>
      <c r="C136" s="60" t="s">
        <v>21</v>
      </c>
      <c r="D136" s="61">
        <f t="shared" ref="D136:H138" si="42">D186+D191+D196</f>
        <v>0</v>
      </c>
      <c r="E136" s="61">
        <f t="shared" si="42"/>
        <v>0</v>
      </c>
      <c r="F136" s="61">
        <f t="shared" si="42"/>
        <v>0</v>
      </c>
      <c r="G136" s="61">
        <f t="shared" si="42"/>
        <v>0</v>
      </c>
      <c r="H136" s="61">
        <f t="shared" si="42"/>
        <v>0</v>
      </c>
      <c r="I136" s="62">
        <v>0</v>
      </c>
      <c r="J136" s="62">
        <v>0</v>
      </c>
      <c r="K136" s="62">
        <v>0</v>
      </c>
    </row>
    <row r="137" spans="1:11" ht="47.25" x14ac:dyDescent="0.25">
      <c r="A137" s="198"/>
      <c r="B137" s="196"/>
      <c r="C137" s="60" t="s">
        <v>23</v>
      </c>
      <c r="D137" s="61">
        <f t="shared" si="42"/>
        <v>0</v>
      </c>
      <c r="E137" s="61">
        <f t="shared" si="42"/>
        <v>0</v>
      </c>
      <c r="F137" s="61">
        <f t="shared" si="42"/>
        <v>0</v>
      </c>
      <c r="G137" s="61">
        <f t="shared" si="42"/>
        <v>0</v>
      </c>
      <c r="H137" s="61">
        <f t="shared" si="42"/>
        <v>0</v>
      </c>
      <c r="I137" s="62">
        <v>0</v>
      </c>
      <c r="J137" s="62">
        <v>0</v>
      </c>
      <c r="K137" s="62">
        <v>0</v>
      </c>
    </row>
    <row r="138" spans="1:11" ht="47.25" x14ac:dyDescent="0.25">
      <c r="A138" s="198"/>
      <c r="B138" s="197"/>
      <c r="C138" s="60" t="s">
        <v>28</v>
      </c>
      <c r="D138" s="61">
        <f t="shared" si="42"/>
        <v>10</v>
      </c>
      <c r="E138" s="61">
        <f t="shared" si="42"/>
        <v>0</v>
      </c>
      <c r="F138" s="64">
        <f t="shared" si="42"/>
        <v>0</v>
      </c>
      <c r="G138" s="64">
        <f t="shared" si="42"/>
        <v>10</v>
      </c>
      <c r="H138" s="64">
        <f t="shared" si="42"/>
        <v>10</v>
      </c>
      <c r="I138" s="62">
        <f t="shared" si="39"/>
        <v>100</v>
      </c>
      <c r="J138" s="62">
        <v>0</v>
      </c>
      <c r="K138" s="62">
        <v>0</v>
      </c>
    </row>
    <row r="139" spans="1:11" x14ac:dyDescent="0.25">
      <c r="A139" s="195" t="s">
        <v>193</v>
      </c>
      <c r="B139" s="195" t="s">
        <v>194</v>
      </c>
      <c r="C139" s="60" t="s">
        <v>164</v>
      </c>
      <c r="D139" s="61">
        <f>D140+D141+D142+D143</f>
        <v>0</v>
      </c>
      <c r="E139" s="61">
        <f>E140+E141+E142+E143</f>
        <v>0</v>
      </c>
      <c r="F139" s="61">
        <f>F140+F141+F142+F143</f>
        <v>0</v>
      </c>
      <c r="G139" s="61">
        <f>G140+G141+G142+G143</f>
        <v>0</v>
      </c>
      <c r="H139" s="61">
        <f>H140+H141+H142+H143</f>
        <v>0</v>
      </c>
      <c r="I139" s="62">
        <v>0</v>
      </c>
      <c r="J139" s="62">
        <v>0</v>
      </c>
      <c r="K139" s="62">
        <v>0</v>
      </c>
    </row>
    <row r="140" spans="1:11" ht="31.5" x14ac:dyDescent="0.25">
      <c r="A140" s="196"/>
      <c r="B140" s="196"/>
      <c r="C140" s="60" t="s">
        <v>19</v>
      </c>
      <c r="D140" s="61">
        <v>0</v>
      </c>
      <c r="E140" s="61">
        <v>0</v>
      </c>
      <c r="F140" s="61">
        <v>0</v>
      </c>
      <c r="G140" s="61">
        <v>0</v>
      </c>
      <c r="H140" s="61">
        <v>0</v>
      </c>
      <c r="I140" s="62">
        <v>0</v>
      </c>
      <c r="J140" s="62">
        <v>0</v>
      </c>
      <c r="K140" s="62">
        <v>0</v>
      </c>
    </row>
    <row r="141" spans="1:11" ht="47.25" x14ac:dyDescent="0.25">
      <c r="A141" s="196"/>
      <c r="B141" s="196"/>
      <c r="C141" s="60" t="s">
        <v>21</v>
      </c>
      <c r="D141" s="61">
        <v>0</v>
      </c>
      <c r="E141" s="61">
        <v>0</v>
      </c>
      <c r="F141" s="61">
        <v>0</v>
      </c>
      <c r="G141" s="61">
        <v>0</v>
      </c>
      <c r="H141" s="61">
        <v>0</v>
      </c>
      <c r="I141" s="62">
        <v>0</v>
      </c>
      <c r="J141" s="62">
        <v>0</v>
      </c>
      <c r="K141" s="62">
        <v>0</v>
      </c>
    </row>
    <row r="142" spans="1:11" ht="47.25" x14ac:dyDescent="0.25">
      <c r="A142" s="196"/>
      <c r="B142" s="196"/>
      <c r="C142" s="60" t="s">
        <v>23</v>
      </c>
      <c r="D142" s="61">
        <v>0</v>
      </c>
      <c r="E142" s="61">
        <v>0</v>
      </c>
      <c r="F142" s="61">
        <v>0</v>
      </c>
      <c r="G142" s="61">
        <v>0</v>
      </c>
      <c r="H142" s="61">
        <v>0</v>
      </c>
      <c r="I142" s="62">
        <v>0</v>
      </c>
      <c r="J142" s="62">
        <v>0</v>
      </c>
      <c r="K142" s="62">
        <v>0</v>
      </c>
    </row>
    <row r="143" spans="1:11" ht="47.25" x14ac:dyDescent="0.25">
      <c r="A143" s="197"/>
      <c r="B143" s="197"/>
      <c r="C143" s="60" t="s">
        <v>28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2">
        <v>0</v>
      </c>
      <c r="J143" s="62">
        <v>0</v>
      </c>
      <c r="K143" s="62">
        <v>0</v>
      </c>
    </row>
    <row r="144" spans="1:11" x14ac:dyDescent="0.25">
      <c r="A144" s="198" t="s">
        <v>195</v>
      </c>
      <c r="B144" s="195" t="s">
        <v>196</v>
      </c>
      <c r="C144" s="60" t="s">
        <v>164</v>
      </c>
      <c r="D144" s="61">
        <f>D145+D146+D147+D148</f>
        <v>169.2</v>
      </c>
      <c r="E144" s="61">
        <f>E145+E146+E147+E148</f>
        <v>169.2</v>
      </c>
      <c r="F144" s="61">
        <f>F145+F146+F147+F148</f>
        <v>169.2</v>
      </c>
      <c r="G144" s="61">
        <f>G145+G146+G147+G148</f>
        <v>169.2</v>
      </c>
      <c r="H144" s="61">
        <f>H145+H146+H147+H148</f>
        <v>169.2</v>
      </c>
      <c r="I144" s="62">
        <f t="shared" si="39"/>
        <v>100</v>
      </c>
      <c r="J144" s="62">
        <f t="shared" si="40"/>
        <v>100</v>
      </c>
      <c r="K144" s="62">
        <f t="shared" si="41"/>
        <v>100</v>
      </c>
    </row>
    <row r="145" spans="1:11" ht="31.5" x14ac:dyDescent="0.25">
      <c r="A145" s="198"/>
      <c r="B145" s="196"/>
      <c r="C145" s="60" t="s">
        <v>19</v>
      </c>
      <c r="D145" s="61">
        <v>169.2</v>
      </c>
      <c r="E145" s="61">
        <v>169.2</v>
      </c>
      <c r="F145" s="61">
        <v>169.2</v>
      </c>
      <c r="G145" s="61">
        <v>169.2</v>
      </c>
      <c r="H145" s="61">
        <v>169.2</v>
      </c>
      <c r="I145" s="62">
        <f t="shared" si="39"/>
        <v>100</v>
      </c>
      <c r="J145" s="62">
        <f t="shared" si="40"/>
        <v>100</v>
      </c>
      <c r="K145" s="62">
        <f t="shared" si="41"/>
        <v>100</v>
      </c>
    </row>
    <row r="146" spans="1:11" ht="47.25" x14ac:dyDescent="0.25">
      <c r="A146" s="198"/>
      <c r="B146" s="196"/>
      <c r="C146" s="60" t="s">
        <v>21</v>
      </c>
      <c r="D146" s="61">
        <v>0</v>
      </c>
      <c r="E146" s="61">
        <v>0</v>
      </c>
      <c r="F146" s="61">
        <v>0</v>
      </c>
      <c r="G146" s="61">
        <v>0</v>
      </c>
      <c r="H146" s="61">
        <v>0</v>
      </c>
      <c r="I146" s="62">
        <v>0</v>
      </c>
      <c r="J146" s="62">
        <v>0</v>
      </c>
      <c r="K146" s="62">
        <v>0</v>
      </c>
    </row>
    <row r="147" spans="1:11" ht="47.25" x14ac:dyDescent="0.25">
      <c r="A147" s="198"/>
      <c r="B147" s="196"/>
      <c r="C147" s="60" t="s">
        <v>23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2">
        <v>0</v>
      </c>
      <c r="J147" s="62">
        <v>0</v>
      </c>
      <c r="K147" s="62">
        <v>0</v>
      </c>
    </row>
    <row r="148" spans="1:11" ht="47.25" x14ac:dyDescent="0.25">
      <c r="A148" s="198"/>
      <c r="B148" s="197"/>
      <c r="C148" s="60" t="s">
        <v>28</v>
      </c>
      <c r="D148" s="61">
        <v>0</v>
      </c>
      <c r="E148" s="61">
        <v>0</v>
      </c>
      <c r="F148" s="61">
        <v>0</v>
      </c>
      <c r="G148" s="61">
        <v>0</v>
      </c>
      <c r="H148" s="61">
        <v>0</v>
      </c>
      <c r="I148" s="62">
        <v>0</v>
      </c>
      <c r="J148" s="62">
        <v>0</v>
      </c>
      <c r="K148" s="62">
        <v>0</v>
      </c>
    </row>
    <row r="149" spans="1:11" x14ac:dyDescent="0.25">
      <c r="A149" s="202" t="s">
        <v>197</v>
      </c>
      <c r="B149" s="195" t="s">
        <v>198</v>
      </c>
      <c r="C149" s="60" t="s">
        <v>164</v>
      </c>
      <c r="D149" s="61">
        <f>D150+D151+D152+D153</f>
        <v>0</v>
      </c>
      <c r="E149" s="61">
        <f>E150+E151+E152+E153</f>
        <v>0</v>
      </c>
      <c r="F149" s="61">
        <f>F150+F151+F152+F153</f>
        <v>0</v>
      </c>
      <c r="G149" s="61">
        <f>G150+G151+G152+G153</f>
        <v>0</v>
      </c>
      <c r="H149" s="61">
        <f>H150+H151+H152+H153</f>
        <v>0</v>
      </c>
      <c r="I149" s="62">
        <v>0</v>
      </c>
      <c r="J149" s="62">
        <v>0</v>
      </c>
      <c r="K149" s="62">
        <v>0</v>
      </c>
    </row>
    <row r="150" spans="1:11" ht="31.5" x14ac:dyDescent="0.25">
      <c r="A150" s="202"/>
      <c r="B150" s="196"/>
      <c r="C150" s="60" t="s">
        <v>19</v>
      </c>
      <c r="D150" s="61">
        <v>0</v>
      </c>
      <c r="E150" s="61">
        <v>0</v>
      </c>
      <c r="F150" s="61">
        <v>0</v>
      </c>
      <c r="G150" s="61">
        <v>0</v>
      </c>
      <c r="H150" s="61">
        <v>0</v>
      </c>
      <c r="I150" s="62">
        <v>0</v>
      </c>
      <c r="J150" s="62">
        <v>0</v>
      </c>
      <c r="K150" s="62">
        <v>0</v>
      </c>
    </row>
    <row r="151" spans="1:11" ht="47.25" x14ac:dyDescent="0.25">
      <c r="A151" s="202"/>
      <c r="B151" s="196"/>
      <c r="C151" s="60" t="s">
        <v>21</v>
      </c>
      <c r="D151" s="61">
        <v>0</v>
      </c>
      <c r="E151" s="61">
        <v>0</v>
      </c>
      <c r="F151" s="61">
        <v>0</v>
      </c>
      <c r="G151" s="61">
        <v>0</v>
      </c>
      <c r="H151" s="61">
        <v>0</v>
      </c>
      <c r="I151" s="62">
        <v>0</v>
      </c>
      <c r="J151" s="62">
        <v>0</v>
      </c>
      <c r="K151" s="62">
        <v>0</v>
      </c>
    </row>
    <row r="152" spans="1:11" ht="47.25" x14ac:dyDescent="0.25">
      <c r="A152" s="202"/>
      <c r="B152" s="196"/>
      <c r="C152" s="60" t="s">
        <v>23</v>
      </c>
      <c r="D152" s="61">
        <v>0</v>
      </c>
      <c r="E152" s="61">
        <v>0</v>
      </c>
      <c r="F152" s="61">
        <v>0</v>
      </c>
      <c r="G152" s="61">
        <v>0</v>
      </c>
      <c r="H152" s="61">
        <v>0</v>
      </c>
      <c r="I152" s="62">
        <v>0</v>
      </c>
      <c r="J152" s="62">
        <v>0</v>
      </c>
      <c r="K152" s="62">
        <v>0</v>
      </c>
    </row>
    <row r="153" spans="1:11" ht="47.25" x14ac:dyDescent="0.25">
      <c r="A153" s="202"/>
      <c r="B153" s="197"/>
      <c r="C153" s="60" t="s">
        <v>28</v>
      </c>
      <c r="D153" s="61">
        <v>0</v>
      </c>
      <c r="E153" s="61">
        <v>0</v>
      </c>
      <c r="F153" s="61">
        <v>0</v>
      </c>
      <c r="G153" s="61">
        <v>0</v>
      </c>
      <c r="H153" s="61">
        <v>0</v>
      </c>
      <c r="I153" s="62">
        <v>0</v>
      </c>
      <c r="J153" s="62">
        <v>0</v>
      </c>
      <c r="K153" s="62">
        <v>0</v>
      </c>
    </row>
    <row r="154" spans="1:11" x14ac:dyDescent="0.25">
      <c r="A154" s="203" t="s">
        <v>199</v>
      </c>
      <c r="B154" s="195" t="s">
        <v>198</v>
      </c>
      <c r="C154" s="60" t="s">
        <v>164</v>
      </c>
      <c r="D154" s="61">
        <f>D155+D156+D157+D158</f>
        <v>0</v>
      </c>
      <c r="E154" s="61">
        <f>E155+E156+E157+E158</f>
        <v>0</v>
      </c>
      <c r="F154" s="61">
        <f>F155+F156+F157+F158</f>
        <v>0</v>
      </c>
      <c r="G154" s="61">
        <f>G155+G156+G157+G158</f>
        <v>0</v>
      </c>
      <c r="H154" s="61">
        <f>H155+H156+H157+H158</f>
        <v>0</v>
      </c>
      <c r="I154" s="62">
        <v>0</v>
      </c>
      <c r="J154" s="62">
        <v>0</v>
      </c>
      <c r="K154" s="62">
        <v>0</v>
      </c>
    </row>
    <row r="155" spans="1:11" ht="31.5" x14ac:dyDescent="0.25">
      <c r="A155" s="204"/>
      <c r="B155" s="196"/>
      <c r="C155" s="60" t="s">
        <v>19</v>
      </c>
      <c r="D155" s="61">
        <v>0</v>
      </c>
      <c r="E155" s="61">
        <v>0</v>
      </c>
      <c r="F155" s="61">
        <v>0</v>
      </c>
      <c r="G155" s="61">
        <v>0</v>
      </c>
      <c r="H155" s="61">
        <v>0</v>
      </c>
      <c r="I155" s="62">
        <v>0</v>
      </c>
      <c r="J155" s="62">
        <v>0</v>
      </c>
      <c r="K155" s="62">
        <v>0</v>
      </c>
    </row>
    <row r="156" spans="1:11" ht="47.25" x14ac:dyDescent="0.25">
      <c r="A156" s="204"/>
      <c r="B156" s="196"/>
      <c r="C156" s="60" t="s">
        <v>21</v>
      </c>
      <c r="D156" s="61">
        <v>0</v>
      </c>
      <c r="E156" s="61">
        <v>0</v>
      </c>
      <c r="F156" s="61">
        <v>0</v>
      </c>
      <c r="G156" s="61">
        <v>0</v>
      </c>
      <c r="H156" s="61">
        <v>0</v>
      </c>
      <c r="I156" s="62">
        <v>0</v>
      </c>
      <c r="J156" s="62">
        <v>0</v>
      </c>
      <c r="K156" s="62">
        <v>0</v>
      </c>
    </row>
    <row r="157" spans="1:11" ht="47.25" x14ac:dyDescent="0.25">
      <c r="A157" s="204"/>
      <c r="B157" s="196"/>
      <c r="C157" s="60" t="s">
        <v>23</v>
      </c>
      <c r="D157" s="61">
        <v>0</v>
      </c>
      <c r="E157" s="61">
        <v>0</v>
      </c>
      <c r="F157" s="61">
        <v>0</v>
      </c>
      <c r="G157" s="61">
        <v>0</v>
      </c>
      <c r="H157" s="61">
        <v>0</v>
      </c>
      <c r="I157" s="62">
        <v>0</v>
      </c>
      <c r="J157" s="62">
        <v>0</v>
      </c>
      <c r="K157" s="62">
        <v>0</v>
      </c>
    </row>
    <row r="158" spans="1:11" ht="47.25" x14ac:dyDescent="0.25">
      <c r="A158" s="205"/>
      <c r="B158" s="197"/>
      <c r="C158" s="60" t="s">
        <v>28</v>
      </c>
      <c r="D158" s="61">
        <v>0</v>
      </c>
      <c r="E158" s="61">
        <v>0</v>
      </c>
      <c r="F158" s="61">
        <v>0</v>
      </c>
      <c r="G158" s="61">
        <v>0</v>
      </c>
      <c r="H158" s="61">
        <v>0</v>
      </c>
      <c r="I158" s="62">
        <v>0</v>
      </c>
      <c r="J158" s="62">
        <v>0</v>
      </c>
      <c r="K158" s="62">
        <v>0</v>
      </c>
    </row>
    <row r="159" spans="1:11" x14ac:dyDescent="0.25">
      <c r="A159" s="203" t="s">
        <v>200</v>
      </c>
      <c r="B159" s="195" t="s">
        <v>201</v>
      </c>
      <c r="C159" s="60" t="s">
        <v>164</v>
      </c>
      <c r="D159" s="61">
        <f>D160+D161+D162+D163</f>
        <v>0</v>
      </c>
      <c r="E159" s="61">
        <f>E160+E161+E162+E163</f>
        <v>0</v>
      </c>
      <c r="F159" s="61">
        <f>F160+F161+F162+F163</f>
        <v>0</v>
      </c>
      <c r="G159" s="61">
        <f>G160+G161+G162+G163</f>
        <v>0</v>
      </c>
      <c r="H159" s="61">
        <f>H160+H161+H162+H163</f>
        <v>0</v>
      </c>
      <c r="I159" s="62">
        <v>0</v>
      </c>
      <c r="J159" s="62">
        <v>0</v>
      </c>
      <c r="K159" s="62">
        <v>0</v>
      </c>
    </row>
    <row r="160" spans="1:11" ht="31.5" x14ac:dyDescent="0.25">
      <c r="A160" s="204"/>
      <c r="B160" s="196"/>
      <c r="C160" s="60" t="s">
        <v>19</v>
      </c>
      <c r="D160" s="61">
        <v>0</v>
      </c>
      <c r="E160" s="61">
        <v>0</v>
      </c>
      <c r="F160" s="61">
        <v>0</v>
      </c>
      <c r="G160" s="61">
        <v>0</v>
      </c>
      <c r="H160" s="61">
        <v>0</v>
      </c>
      <c r="I160" s="62">
        <v>0</v>
      </c>
      <c r="J160" s="62">
        <v>0</v>
      </c>
      <c r="K160" s="62">
        <v>0</v>
      </c>
    </row>
    <row r="161" spans="1:11" ht="47.25" x14ac:dyDescent="0.25">
      <c r="A161" s="204"/>
      <c r="B161" s="196"/>
      <c r="C161" s="60" t="s">
        <v>21</v>
      </c>
      <c r="D161" s="61">
        <v>0</v>
      </c>
      <c r="E161" s="61">
        <v>0</v>
      </c>
      <c r="F161" s="61">
        <v>0</v>
      </c>
      <c r="G161" s="61">
        <v>0</v>
      </c>
      <c r="H161" s="61">
        <v>0</v>
      </c>
      <c r="I161" s="62">
        <v>0</v>
      </c>
      <c r="J161" s="62">
        <v>0</v>
      </c>
      <c r="K161" s="62">
        <v>0</v>
      </c>
    </row>
    <row r="162" spans="1:11" ht="47.25" x14ac:dyDescent="0.25">
      <c r="A162" s="204"/>
      <c r="B162" s="196"/>
      <c r="C162" s="60" t="s">
        <v>23</v>
      </c>
      <c r="D162" s="61">
        <v>0</v>
      </c>
      <c r="E162" s="61">
        <v>0</v>
      </c>
      <c r="F162" s="61">
        <v>0</v>
      </c>
      <c r="G162" s="61">
        <v>0</v>
      </c>
      <c r="H162" s="61">
        <v>0</v>
      </c>
      <c r="I162" s="62">
        <v>0</v>
      </c>
      <c r="J162" s="62">
        <v>0</v>
      </c>
      <c r="K162" s="62">
        <v>0</v>
      </c>
    </row>
    <row r="163" spans="1:11" ht="47.25" x14ac:dyDescent="0.25">
      <c r="A163" s="205"/>
      <c r="B163" s="197"/>
      <c r="C163" s="60" t="s">
        <v>28</v>
      </c>
      <c r="D163" s="61">
        <v>0</v>
      </c>
      <c r="E163" s="61">
        <v>0</v>
      </c>
      <c r="F163" s="61">
        <v>0</v>
      </c>
      <c r="G163" s="61">
        <v>0</v>
      </c>
      <c r="H163" s="61">
        <v>0</v>
      </c>
      <c r="I163" s="62">
        <v>0</v>
      </c>
      <c r="J163" s="62">
        <v>0</v>
      </c>
      <c r="K163" s="62">
        <v>0</v>
      </c>
    </row>
    <row r="164" spans="1:11" x14ac:dyDescent="0.25">
      <c r="A164" s="203" t="s">
        <v>202</v>
      </c>
      <c r="B164" s="195" t="s">
        <v>173</v>
      </c>
      <c r="C164" s="60" t="s">
        <v>164</v>
      </c>
      <c r="D164" s="61">
        <f>D165+D166+D167+D168</f>
        <v>0</v>
      </c>
      <c r="E164" s="61">
        <f>E165+E166+E167+E168</f>
        <v>0</v>
      </c>
      <c r="F164" s="61">
        <f>F165+F166+F167+F168</f>
        <v>0</v>
      </c>
      <c r="G164" s="61">
        <f>G165+G166+G167+G168</f>
        <v>0</v>
      </c>
      <c r="H164" s="61">
        <f>H165+H166+H167+H168</f>
        <v>0</v>
      </c>
      <c r="I164" s="62">
        <v>0</v>
      </c>
      <c r="J164" s="62">
        <v>0</v>
      </c>
      <c r="K164" s="62">
        <v>0</v>
      </c>
    </row>
    <row r="165" spans="1:11" ht="31.5" x14ac:dyDescent="0.25">
      <c r="A165" s="204"/>
      <c r="B165" s="196"/>
      <c r="C165" s="60" t="s">
        <v>19</v>
      </c>
      <c r="D165" s="61">
        <v>0</v>
      </c>
      <c r="E165" s="61">
        <v>0</v>
      </c>
      <c r="F165" s="64">
        <f>794-794</f>
        <v>0</v>
      </c>
      <c r="G165" s="64">
        <f>794-794</f>
        <v>0</v>
      </c>
      <c r="H165" s="64">
        <f>794-794</f>
        <v>0</v>
      </c>
      <c r="I165" s="62">
        <v>0</v>
      </c>
      <c r="J165" s="62">
        <v>0</v>
      </c>
      <c r="K165" s="62">
        <v>0</v>
      </c>
    </row>
    <row r="166" spans="1:11" ht="47.25" x14ac:dyDescent="0.25">
      <c r="A166" s="204"/>
      <c r="B166" s="196"/>
      <c r="C166" s="60" t="s">
        <v>21</v>
      </c>
      <c r="D166" s="61">
        <v>0</v>
      </c>
      <c r="E166" s="61">
        <v>0</v>
      </c>
      <c r="F166" s="61">
        <v>0</v>
      </c>
      <c r="G166" s="61">
        <v>0</v>
      </c>
      <c r="H166" s="61">
        <v>0</v>
      </c>
      <c r="I166" s="62">
        <v>0</v>
      </c>
      <c r="J166" s="62">
        <v>0</v>
      </c>
      <c r="K166" s="62">
        <v>0</v>
      </c>
    </row>
    <row r="167" spans="1:11" ht="47.25" x14ac:dyDescent="0.25">
      <c r="A167" s="204"/>
      <c r="B167" s="196"/>
      <c r="C167" s="60" t="s">
        <v>23</v>
      </c>
      <c r="D167" s="61">
        <v>0</v>
      </c>
      <c r="E167" s="61">
        <v>0</v>
      </c>
      <c r="F167" s="61">
        <v>0</v>
      </c>
      <c r="G167" s="61">
        <v>0</v>
      </c>
      <c r="H167" s="61">
        <v>0</v>
      </c>
      <c r="I167" s="62">
        <v>0</v>
      </c>
      <c r="J167" s="62">
        <v>0</v>
      </c>
      <c r="K167" s="62">
        <v>0</v>
      </c>
    </row>
    <row r="168" spans="1:11" ht="47.25" x14ac:dyDescent="0.25">
      <c r="A168" s="205"/>
      <c r="B168" s="197"/>
      <c r="C168" s="60" t="s">
        <v>28</v>
      </c>
      <c r="D168" s="61">
        <v>0</v>
      </c>
      <c r="E168" s="61">
        <v>0</v>
      </c>
      <c r="F168" s="61">
        <v>0</v>
      </c>
      <c r="G168" s="61">
        <v>0</v>
      </c>
      <c r="H168" s="61">
        <v>0</v>
      </c>
      <c r="I168" s="62">
        <v>0</v>
      </c>
      <c r="J168" s="62">
        <v>0</v>
      </c>
      <c r="K168" s="62">
        <v>0</v>
      </c>
    </row>
    <row r="169" spans="1:11" x14ac:dyDescent="0.25">
      <c r="A169" s="203" t="s">
        <v>203</v>
      </c>
      <c r="B169" s="195" t="s">
        <v>173</v>
      </c>
      <c r="C169" s="60" t="s">
        <v>164</v>
      </c>
      <c r="D169" s="61">
        <f>D170+D171+D172+D173</f>
        <v>0</v>
      </c>
      <c r="E169" s="61">
        <f>E170+E171+E172+E173</f>
        <v>0</v>
      </c>
      <c r="F169" s="61">
        <f>F170+F171+F172+F173</f>
        <v>0</v>
      </c>
      <c r="G169" s="61">
        <f>G170+G171+G172+G173</f>
        <v>0</v>
      </c>
      <c r="H169" s="61">
        <f>H170+H171+H172+H173</f>
        <v>0</v>
      </c>
      <c r="I169" s="62">
        <v>0</v>
      </c>
      <c r="J169" s="62">
        <v>0</v>
      </c>
      <c r="K169" s="62">
        <v>0</v>
      </c>
    </row>
    <row r="170" spans="1:11" ht="31.5" x14ac:dyDescent="0.25">
      <c r="A170" s="204"/>
      <c r="B170" s="196"/>
      <c r="C170" s="60" t="s">
        <v>19</v>
      </c>
      <c r="D170" s="61">
        <v>0</v>
      </c>
      <c r="E170" s="61">
        <v>0</v>
      </c>
      <c r="F170" s="64">
        <f>227-227</f>
        <v>0</v>
      </c>
      <c r="G170" s="64">
        <f>227-227</f>
        <v>0</v>
      </c>
      <c r="H170" s="64">
        <f>227-227</f>
        <v>0</v>
      </c>
      <c r="I170" s="62">
        <v>0</v>
      </c>
      <c r="J170" s="62">
        <v>0</v>
      </c>
      <c r="K170" s="62">
        <v>0</v>
      </c>
    </row>
    <row r="171" spans="1:11" ht="47.25" x14ac:dyDescent="0.25">
      <c r="A171" s="204"/>
      <c r="B171" s="196"/>
      <c r="C171" s="60" t="s">
        <v>21</v>
      </c>
      <c r="D171" s="61">
        <v>0</v>
      </c>
      <c r="E171" s="61">
        <v>0</v>
      </c>
      <c r="F171" s="61">
        <v>0</v>
      </c>
      <c r="G171" s="61">
        <v>0</v>
      </c>
      <c r="H171" s="61">
        <v>0</v>
      </c>
      <c r="I171" s="62">
        <v>0</v>
      </c>
      <c r="J171" s="62">
        <v>0</v>
      </c>
      <c r="K171" s="62">
        <v>0</v>
      </c>
    </row>
    <row r="172" spans="1:11" ht="47.25" x14ac:dyDescent="0.25">
      <c r="A172" s="204"/>
      <c r="B172" s="196"/>
      <c r="C172" s="60" t="s">
        <v>23</v>
      </c>
      <c r="D172" s="61">
        <v>0</v>
      </c>
      <c r="E172" s="61">
        <v>0</v>
      </c>
      <c r="F172" s="61">
        <v>0</v>
      </c>
      <c r="G172" s="61">
        <v>0</v>
      </c>
      <c r="H172" s="61">
        <v>0</v>
      </c>
      <c r="I172" s="62">
        <v>0</v>
      </c>
      <c r="J172" s="62">
        <v>0</v>
      </c>
      <c r="K172" s="62">
        <v>0</v>
      </c>
    </row>
    <row r="173" spans="1:11" ht="47.25" x14ac:dyDescent="0.25">
      <c r="A173" s="205"/>
      <c r="B173" s="197"/>
      <c r="C173" s="60" t="s">
        <v>28</v>
      </c>
      <c r="D173" s="61">
        <v>0</v>
      </c>
      <c r="E173" s="61">
        <v>0</v>
      </c>
      <c r="F173" s="61">
        <v>0</v>
      </c>
      <c r="G173" s="61">
        <v>0</v>
      </c>
      <c r="H173" s="61">
        <v>0</v>
      </c>
      <c r="I173" s="62">
        <v>0</v>
      </c>
      <c r="J173" s="62">
        <v>0</v>
      </c>
      <c r="K173" s="62">
        <v>0</v>
      </c>
    </row>
    <row r="174" spans="1:11" x14ac:dyDescent="0.25">
      <c r="A174" s="203" t="s">
        <v>204</v>
      </c>
      <c r="B174" s="195" t="s">
        <v>173</v>
      </c>
      <c r="C174" s="60" t="s">
        <v>164</v>
      </c>
      <c r="D174" s="61">
        <f>D175+D176+D177+D178</f>
        <v>0</v>
      </c>
      <c r="E174" s="61">
        <f>E175+E176+E177+E178</f>
        <v>0</v>
      </c>
      <c r="F174" s="61">
        <f>F175+F176+F177+F178</f>
        <v>0</v>
      </c>
      <c r="G174" s="61">
        <f>G175+G176+G177+G178</f>
        <v>0</v>
      </c>
      <c r="H174" s="61">
        <f>H175+H176+H177+H178</f>
        <v>0</v>
      </c>
      <c r="I174" s="62">
        <v>0</v>
      </c>
      <c r="J174" s="62">
        <v>0</v>
      </c>
      <c r="K174" s="62">
        <v>0</v>
      </c>
    </row>
    <row r="175" spans="1:11" ht="31.5" x14ac:dyDescent="0.25">
      <c r="A175" s="204"/>
      <c r="B175" s="196"/>
      <c r="C175" s="60" t="s">
        <v>19</v>
      </c>
      <c r="D175" s="61">
        <v>0</v>
      </c>
      <c r="E175" s="61">
        <v>0</v>
      </c>
      <c r="F175" s="64">
        <f>280-280</f>
        <v>0</v>
      </c>
      <c r="G175" s="64">
        <f>280-280</f>
        <v>0</v>
      </c>
      <c r="H175" s="64">
        <f>280-280</f>
        <v>0</v>
      </c>
      <c r="I175" s="62">
        <v>0</v>
      </c>
      <c r="J175" s="62">
        <v>0</v>
      </c>
      <c r="K175" s="62">
        <v>0</v>
      </c>
    </row>
    <row r="176" spans="1:11" ht="47.25" x14ac:dyDescent="0.25">
      <c r="A176" s="204"/>
      <c r="B176" s="196"/>
      <c r="C176" s="60" t="s">
        <v>21</v>
      </c>
      <c r="D176" s="61">
        <v>0</v>
      </c>
      <c r="E176" s="61">
        <v>0</v>
      </c>
      <c r="F176" s="61">
        <v>0</v>
      </c>
      <c r="G176" s="61">
        <v>0</v>
      </c>
      <c r="H176" s="61">
        <v>0</v>
      </c>
      <c r="I176" s="62">
        <v>0</v>
      </c>
      <c r="J176" s="62">
        <v>0</v>
      </c>
      <c r="K176" s="62">
        <v>0</v>
      </c>
    </row>
    <row r="177" spans="1:11" ht="47.25" x14ac:dyDescent="0.25">
      <c r="A177" s="204"/>
      <c r="B177" s="196"/>
      <c r="C177" s="60" t="s">
        <v>23</v>
      </c>
      <c r="D177" s="61">
        <v>0</v>
      </c>
      <c r="E177" s="61">
        <v>0</v>
      </c>
      <c r="F177" s="61">
        <v>0</v>
      </c>
      <c r="G177" s="61">
        <v>0</v>
      </c>
      <c r="H177" s="61">
        <v>0</v>
      </c>
      <c r="I177" s="62">
        <v>0</v>
      </c>
      <c r="J177" s="62">
        <v>0</v>
      </c>
      <c r="K177" s="62">
        <v>0</v>
      </c>
    </row>
    <row r="178" spans="1:11" ht="47.25" x14ac:dyDescent="0.25">
      <c r="A178" s="205"/>
      <c r="B178" s="197"/>
      <c r="C178" s="60" t="s">
        <v>28</v>
      </c>
      <c r="D178" s="61">
        <v>0</v>
      </c>
      <c r="E178" s="61">
        <v>0</v>
      </c>
      <c r="F178" s="61">
        <v>0</v>
      </c>
      <c r="G178" s="61">
        <v>0</v>
      </c>
      <c r="H178" s="61">
        <v>0</v>
      </c>
      <c r="I178" s="62">
        <v>0</v>
      </c>
      <c r="J178" s="62">
        <v>0</v>
      </c>
      <c r="K178" s="62">
        <v>0</v>
      </c>
    </row>
    <row r="179" spans="1:11" x14ac:dyDescent="0.25">
      <c r="A179" s="203" t="s">
        <v>205</v>
      </c>
      <c r="B179" s="195" t="s">
        <v>206</v>
      </c>
      <c r="C179" s="60" t="s">
        <v>164</v>
      </c>
      <c r="D179" s="61">
        <f>D180+D181+D182+D183</f>
        <v>75</v>
      </c>
      <c r="E179" s="61">
        <f>E180+E181+E182+E183</f>
        <v>75</v>
      </c>
      <c r="F179" s="61">
        <f>F180+F181+F182+F183</f>
        <v>75</v>
      </c>
      <c r="G179" s="61">
        <f>G180+G181+G182+G183</f>
        <v>75</v>
      </c>
      <c r="H179" s="61">
        <f>H180+H181+H182+H183</f>
        <v>75</v>
      </c>
      <c r="I179" s="62">
        <f t="shared" si="39"/>
        <v>100</v>
      </c>
      <c r="J179" s="62">
        <f t="shared" si="40"/>
        <v>100</v>
      </c>
      <c r="K179" s="62">
        <f t="shared" si="41"/>
        <v>100</v>
      </c>
    </row>
    <row r="180" spans="1:11" ht="31.5" x14ac:dyDescent="0.25">
      <c r="A180" s="204"/>
      <c r="B180" s="196"/>
      <c r="C180" s="60" t="s">
        <v>19</v>
      </c>
      <c r="D180" s="61">
        <v>75</v>
      </c>
      <c r="E180" s="61">
        <v>75</v>
      </c>
      <c r="F180" s="61">
        <v>75</v>
      </c>
      <c r="G180" s="61">
        <v>75</v>
      </c>
      <c r="H180" s="61">
        <v>75</v>
      </c>
      <c r="I180" s="62">
        <f t="shared" si="39"/>
        <v>100</v>
      </c>
      <c r="J180" s="62">
        <f t="shared" si="40"/>
        <v>100</v>
      </c>
      <c r="K180" s="62">
        <f t="shared" si="41"/>
        <v>100</v>
      </c>
    </row>
    <row r="181" spans="1:11" ht="47.25" x14ac:dyDescent="0.25">
      <c r="A181" s="204"/>
      <c r="B181" s="196"/>
      <c r="C181" s="60" t="s">
        <v>21</v>
      </c>
      <c r="D181" s="61">
        <v>0</v>
      </c>
      <c r="E181" s="61">
        <v>0</v>
      </c>
      <c r="F181" s="61">
        <v>0</v>
      </c>
      <c r="G181" s="61">
        <v>0</v>
      </c>
      <c r="H181" s="61">
        <v>0</v>
      </c>
      <c r="I181" s="62">
        <v>0</v>
      </c>
      <c r="J181" s="62">
        <v>0</v>
      </c>
      <c r="K181" s="62">
        <v>0</v>
      </c>
    </row>
    <row r="182" spans="1:11" ht="47.25" x14ac:dyDescent="0.25">
      <c r="A182" s="204"/>
      <c r="B182" s="196"/>
      <c r="C182" s="60" t="s">
        <v>23</v>
      </c>
      <c r="D182" s="61">
        <v>0</v>
      </c>
      <c r="E182" s="61">
        <v>0</v>
      </c>
      <c r="F182" s="61">
        <v>0</v>
      </c>
      <c r="G182" s="61">
        <v>0</v>
      </c>
      <c r="H182" s="61">
        <v>0</v>
      </c>
      <c r="I182" s="62">
        <v>0</v>
      </c>
      <c r="J182" s="62">
        <v>0</v>
      </c>
      <c r="K182" s="62">
        <v>0</v>
      </c>
    </row>
    <row r="183" spans="1:11" ht="47.25" x14ac:dyDescent="0.25">
      <c r="A183" s="205"/>
      <c r="B183" s="197"/>
      <c r="C183" s="60" t="s">
        <v>28</v>
      </c>
      <c r="D183" s="61">
        <v>0</v>
      </c>
      <c r="E183" s="61">
        <v>0</v>
      </c>
      <c r="F183" s="61">
        <v>0</v>
      </c>
      <c r="G183" s="61">
        <v>0</v>
      </c>
      <c r="H183" s="61">
        <v>0</v>
      </c>
      <c r="I183" s="62">
        <v>0</v>
      </c>
      <c r="J183" s="62">
        <v>0</v>
      </c>
      <c r="K183" s="62">
        <v>0</v>
      </c>
    </row>
    <row r="184" spans="1:11" x14ac:dyDescent="0.25">
      <c r="A184" s="203" t="s">
        <v>207</v>
      </c>
      <c r="B184" s="195" t="s">
        <v>208</v>
      </c>
      <c r="C184" s="60" t="s">
        <v>164</v>
      </c>
      <c r="D184" s="61">
        <f>D185+D186+D187+D188</f>
        <v>10</v>
      </c>
      <c r="E184" s="61">
        <f>E185+E186+E187+E188</f>
        <v>0</v>
      </c>
      <c r="F184" s="61">
        <f>F185+F186+F187+F188</f>
        <v>0</v>
      </c>
      <c r="G184" s="61">
        <f>G185+G186+G187+G188</f>
        <v>10</v>
      </c>
      <c r="H184" s="61">
        <f>H185+H186+H187+H188</f>
        <v>10</v>
      </c>
      <c r="I184" s="62">
        <f t="shared" ref="I184:I200" si="43">H184/D184*100</f>
        <v>100</v>
      </c>
      <c r="J184" s="62">
        <v>0</v>
      </c>
      <c r="K184" s="62">
        <v>0</v>
      </c>
    </row>
    <row r="185" spans="1:11" ht="31.5" x14ac:dyDescent="0.25">
      <c r="A185" s="204"/>
      <c r="B185" s="196"/>
      <c r="C185" s="60" t="s">
        <v>19</v>
      </c>
      <c r="D185" s="61">
        <v>0</v>
      </c>
      <c r="E185" s="61">
        <v>0</v>
      </c>
      <c r="F185" s="61">
        <v>0</v>
      </c>
      <c r="G185" s="61">
        <v>0</v>
      </c>
      <c r="H185" s="61">
        <v>0</v>
      </c>
      <c r="I185" s="62">
        <v>0</v>
      </c>
      <c r="J185" s="62">
        <v>0</v>
      </c>
      <c r="K185" s="62">
        <v>0</v>
      </c>
    </row>
    <row r="186" spans="1:11" ht="47.25" x14ac:dyDescent="0.25">
      <c r="A186" s="204"/>
      <c r="B186" s="196"/>
      <c r="C186" s="60" t="s">
        <v>21</v>
      </c>
      <c r="D186" s="61">
        <v>0</v>
      </c>
      <c r="E186" s="61">
        <v>0</v>
      </c>
      <c r="F186" s="61">
        <v>0</v>
      </c>
      <c r="G186" s="61">
        <v>0</v>
      </c>
      <c r="H186" s="61">
        <v>0</v>
      </c>
      <c r="I186" s="62">
        <v>0</v>
      </c>
      <c r="J186" s="62">
        <v>0</v>
      </c>
      <c r="K186" s="62">
        <v>0</v>
      </c>
    </row>
    <row r="187" spans="1:11" ht="47.25" x14ac:dyDescent="0.25">
      <c r="A187" s="204"/>
      <c r="B187" s="196"/>
      <c r="C187" s="60" t="s">
        <v>23</v>
      </c>
      <c r="D187" s="61">
        <v>0</v>
      </c>
      <c r="E187" s="61">
        <v>0</v>
      </c>
      <c r="F187" s="61">
        <v>0</v>
      </c>
      <c r="G187" s="61">
        <v>0</v>
      </c>
      <c r="H187" s="61">
        <v>0</v>
      </c>
      <c r="I187" s="62">
        <v>0</v>
      </c>
      <c r="J187" s="62">
        <v>0</v>
      </c>
      <c r="K187" s="62">
        <v>0</v>
      </c>
    </row>
    <row r="188" spans="1:11" ht="47.25" x14ac:dyDescent="0.25">
      <c r="A188" s="205"/>
      <c r="B188" s="197"/>
      <c r="C188" s="60" t="s">
        <v>28</v>
      </c>
      <c r="D188" s="61">
        <v>10</v>
      </c>
      <c r="E188" s="61">
        <v>0</v>
      </c>
      <c r="F188" s="61">
        <v>0</v>
      </c>
      <c r="G188" s="61">
        <v>10</v>
      </c>
      <c r="H188" s="61">
        <v>10</v>
      </c>
      <c r="I188" s="62">
        <f t="shared" si="43"/>
        <v>100</v>
      </c>
      <c r="J188" s="62">
        <v>0</v>
      </c>
      <c r="K188" s="62">
        <v>0</v>
      </c>
    </row>
    <row r="189" spans="1:11" x14ac:dyDescent="0.25">
      <c r="A189" s="203" t="s">
        <v>209</v>
      </c>
      <c r="B189" s="195" t="s">
        <v>179</v>
      </c>
      <c r="C189" s="60" t="s">
        <v>164</v>
      </c>
      <c r="D189" s="61">
        <f>D190+D191+D192+D193</f>
        <v>0</v>
      </c>
      <c r="E189" s="61">
        <f>E190+E191+E192+E193</f>
        <v>0</v>
      </c>
      <c r="F189" s="61">
        <f>F190+F191+F192+F193</f>
        <v>0</v>
      </c>
      <c r="G189" s="61">
        <f>G190+G191+G192+G193</f>
        <v>0</v>
      </c>
      <c r="H189" s="61">
        <f>H190+H191+H192+H193</f>
        <v>0</v>
      </c>
      <c r="I189" s="62">
        <v>0</v>
      </c>
      <c r="J189" s="62">
        <v>0</v>
      </c>
      <c r="K189" s="62">
        <v>0</v>
      </c>
    </row>
    <row r="190" spans="1:11" ht="31.5" x14ac:dyDescent="0.25">
      <c r="A190" s="204"/>
      <c r="B190" s="196"/>
      <c r="C190" s="60" t="s">
        <v>19</v>
      </c>
      <c r="D190" s="61">
        <v>0</v>
      </c>
      <c r="E190" s="61">
        <v>0</v>
      </c>
      <c r="F190" s="61">
        <v>0</v>
      </c>
      <c r="G190" s="61">
        <v>0</v>
      </c>
      <c r="H190" s="61">
        <v>0</v>
      </c>
      <c r="I190" s="62">
        <v>0</v>
      </c>
      <c r="J190" s="62">
        <v>0</v>
      </c>
      <c r="K190" s="62">
        <v>0</v>
      </c>
    </row>
    <row r="191" spans="1:11" ht="47.25" x14ac:dyDescent="0.25">
      <c r="A191" s="204"/>
      <c r="B191" s="196"/>
      <c r="C191" s="60" t="s">
        <v>21</v>
      </c>
      <c r="D191" s="61">
        <v>0</v>
      </c>
      <c r="E191" s="61">
        <v>0</v>
      </c>
      <c r="F191" s="61">
        <v>0</v>
      </c>
      <c r="G191" s="61">
        <v>0</v>
      </c>
      <c r="H191" s="61">
        <v>0</v>
      </c>
      <c r="I191" s="62">
        <v>0</v>
      </c>
      <c r="J191" s="62">
        <v>0</v>
      </c>
      <c r="K191" s="62">
        <v>0</v>
      </c>
    </row>
    <row r="192" spans="1:11" ht="47.25" x14ac:dyDescent="0.25">
      <c r="A192" s="204"/>
      <c r="B192" s="196"/>
      <c r="C192" s="60" t="s">
        <v>23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2">
        <v>0</v>
      </c>
      <c r="J192" s="62">
        <v>0</v>
      </c>
      <c r="K192" s="62">
        <v>0</v>
      </c>
    </row>
    <row r="193" spans="1:11" ht="47.25" x14ac:dyDescent="0.25">
      <c r="A193" s="205"/>
      <c r="B193" s="197"/>
      <c r="C193" s="60" t="s">
        <v>28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2">
        <v>0</v>
      </c>
      <c r="J193" s="62">
        <v>0</v>
      </c>
      <c r="K193" s="62">
        <v>0</v>
      </c>
    </row>
    <row r="194" spans="1:11" x14ac:dyDescent="0.25">
      <c r="A194" s="203" t="s">
        <v>210</v>
      </c>
      <c r="B194" s="195" t="s">
        <v>179</v>
      </c>
      <c r="C194" s="60" t="s">
        <v>164</v>
      </c>
      <c r="D194" s="61">
        <f>D195+D196+D197+D198</f>
        <v>0</v>
      </c>
      <c r="E194" s="61">
        <f>E195+E196+E197+E198</f>
        <v>0</v>
      </c>
      <c r="F194" s="61">
        <f>F195+F196+F197+F198</f>
        <v>0</v>
      </c>
      <c r="G194" s="61">
        <f>G195+G196+G197+G198</f>
        <v>0</v>
      </c>
      <c r="H194" s="61">
        <f>H195+H196+H197+H198</f>
        <v>0</v>
      </c>
      <c r="I194" s="62">
        <v>0</v>
      </c>
      <c r="J194" s="62">
        <v>0</v>
      </c>
      <c r="K194" s="62">
        <v>0</v>
      </c>
    </row>
    <row r="195" spans="1:11" ht="31.5" x14ac:dyDescent="0.25">
      <c r="A195" s="204"/>
      <c r="B195" s="196"/>
      <c r="C195" s="60" t="s">
        <v>19</v>
      </c>
      <c r="D195" s="61">
        <v>0</v>
      </c>
      <c r="E195" s="61">
        <v>0</v>
      </c>
      <c r="F195" s="61">
        <v>0</v>
      </c>
      <c r="G195" s="61">
        <v>0</v>
      </c>
      <c r="H195" s="61">
        <v>0</v>
      </c>
      <c r="I195" s="62">
        <v>0</v>
      </c>
      <c r="J195" s="62">
        <v>0</v>
      </c>
      <c r="K195" s="62">
        <v>0</v>
      </c>
    </row>
    <row r="196" spans="1:11" ht="47.25" x14ac:dyDescent="0.25">
      <c r="A196" s="204"/>
      <c r="B196" s="196"/>
      <c r="C196" s="60" t="s">
        <v>21</v>
      </c>
      <c r="D196" s="61">
        <v>0</v>
      </c>
      <c r="E196" s="61">
        <v>0</v>
      </c>
      <c r="F196" s="61">
        <v>0</v>
      </c>
      <c r="G196" s="61">
        <v>0</v>
      </c>
      <c r="H196" s="61">
        <v>0</v>
      </c>
      <c r="I196" s="62">
        <v>0</v>
      </c>
      <c r="J196" s="62">
        <v>0</v>
      </c>
      <c r="K196" s="62">
        <v>0</v>
      </c>
    </row>
    <row r="197" spans="1:11" ht="47.25" x14ac:dyDescent="0.25">
      <c r="A197" s="204"/>
      <c r="B197" s="196"/>
      <c r="C197" s="60" t="s">
        <v>23</v>
      </c>
      <c r="D197" s="61">
        <v>0</v>
      </c>
      <c r="E197" s="61">
        <v>0</v>
      </c>
      <c r="F197" s="61">
        <v>0</v>
      </c>
      <c r="G197" s="61">
        <v>0</v>
      </c>
      <c r="H197" s="61">
        <v>0</v>
      </c>
      <c r="I197" s="62">
        <v>0</v>
      </c>
      <c r="J197" s="62">
        <v>0</v>
      </c>
      <c r="K197" s="62">
        <v>0</v>
      </c>
    </row>
    <row r="198" spans="1:11" ht="47.25" x14ac:dyDescent="0.25">
      <c r="A198" s="205"/>
      <c r="B198" s="197"/>
      <c r="C198" s="60" t="s">
        <v>28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2">
        <v>0</v>
      </c>
      <c r="J198" s="62">
        <v>0</v>
      </c>
      <c r="K198" s="62">
        <v>0</v>
      </c>
    </row>
    <row r="199" spans="1:11" x14ac:dyDescent="0.25">
      <c r="A199" s="195" t="s">
        <v>211</v>
      </c>
      <c r="B199" s="198" t="s">
        <v>212</v>
      </c>
      <c r="C199" s="60" t="s">
        <v>164</v>
      </c>
      <c r="D199" s="61">
        <f>D200+D201+D202+D203</f>
        <v>124</v>
      </c>
      <c r="E199" s="61">
        <f>E200+E201+E202+E203</f>
        <v>124</v>
      </c>
      <c r="F199" s="61">
        <f>F200+F201+F202+F203</f>
        <v>114.5</v>
      </c>
      <c r="G199" s="61">
        <f>G200+G201+G202+G203</f>
        <v>114.5</v>
      </c>
      <c r="H199" s="61">
        <f>H200+H201+H202+H203</f>
        <v>114.5</v>
      </c>
      <c r="I199" s="62">
        <f t="shared" si="43"/>
        <v>92.338709677419345</v>
      </c>
      <c r="J199" s="62">
        <f t="shared" ref="J199:J200" si="44">G199/E199*100</f>
        <v>92.338709677419345</v>
      </c>
      <c r="K199" s="62">
        <f t="shared" ref="K199:K200" si="45">G199/F199*100</f>
        <v>100</v>
      </c>
    </row>
    <row r="200" spans="1:11" ht="31.5" x14ac:dyDescent="0.25">
      <c r="A200" s="196"/>
      <c r="B200" s="198"/>
      <c r="C200" s="60" t="s">
        <v>19</v>
      </c>
      <c r="D200" s="61">
        <f>D206+D211+D216+D221</f>
        <v>124</v>
      </c>
      <c r="E200" s="61">
        <f>E206+E211+E216+E221</f>
        <v>124</v>
      </c>
      <c r="F200" s="61">
        <f>F206+F211+F216+F221</f>
        <v>114.5</v>
      </c>
      <c r="G200" s="61">
        <f>G206+G211+G216+G221</f>
        <v>114.5</v>
      </c>
      <c r="H200" s="61">
        <f>H206+H211+H216+H221</f>
        <v>114.5</v>
      </c>
      <c r="I200" s="62">
        <f t="shared" si="43"/>
        <v>92.338709677419345</v>
      </c>
      <c r="J200" s="62">
        <f t="shared" si="44"/>
        <v>92.338709677419345</v>
      </c>
      <c r="K200" s="62">
        <f t="shared" si="45"/>
        <v>100</v>
      </c>
    </row>
    <row r="201" spans="1:11" ht="47.25" x14ac:dyDescent="0.25">
      <c r="A201" s="196"/>
      <c r="B201" s="198"/>
      <c r="C201" s="60" t="s">
        <v>21</v>
      </c>
      <c r="D201" s="61">
        <f t="shared" ref="D201:H203" si="46">D207+D212+D217+D222</f>
        <v>0</v>
      </c>
      <c r="E201" s="61">
        <f t="shared" si="46"/>
        <v>0</v>
      </c>
      <c r="F201" s="61">
        <f t="shared" si="46"/>
        <v>0</v>
      </c>
      <c r="G201" s="61">
        <f t="shared" si="46"/>
        <v>0</v>
      </c>
      <c r="H201" s="61">
        <f t="shared" si="46"/>
        <v>0</v>
      </c>
      <c r="I201" s="62">
        <v>0</v>
      </c>
      <c r="J201" s="62">
        <v>0</v>
      </c>
      <c r="K201" s="62">
        <v>0</v>
      </c>
    </row>
    <row r="202" spans="1:11" ht="47.25" x14ac:dyDescent="0.25">
      <c r="A202" s="196"/>
      <c r="B202" s="198"/>
      <c r="C202" s="60" t="s">
        <v>213</v>
      </c>
      <c r="D202" s="61">
        <f t="shared" si="46"/>
        <v>0</v>
      </c>
      <c r="E202" s="61">
        <f t="shared" si="46"/>
        <v>0</v>
      </c>
      <c r="F202" s="61">
        <f t="shared" si="46"/>
        <v>0</v>
      </c>
      <c r="G202" s="61">
        <f t="shared" si="46"/>
        <v>0</v>
      </c>
      <c r="H202" s="61">
        <f t="shared" si="46"/>
        <v>0</v>
      </c>
      <c r="I202" s="62">
        <v>0</v>
      </c>
      <c r="J202" s="62">
        <v>0</v>
      </c>
      <c r="K202" s="62">
        <v>0</v>
      </c>
    </row>
    <row r="203" spans="1:11" ht="47.25" x14ac:dyDescent="0.25">
      <c r="A203" s="196"/>
      <c r="B203" s="198"/>
      <c r="C203" s="60" t="s">
        <v>28</v>
      </c>
      <c r="D203" s="61">
        <f t="shared" si="46"/>
        <v>0</v>
      </c>
      <c r="E203" s="61">
        <f t="shared" si="46"/>
        <v>0</v>
      </c>
      <c r="F203" s="61">
        <f t="shared" si="46"/>
        <v>0</v>
      </c>
      <c r="G203" s="61">
        <f t="shared" si="46"/>
        <v>0</v>
      </c>
      <c r="H203" s="61">
        <f t="shared" si="46"/>
        <v>0</v>
      </c>
      <c r="I203" s="62">
        <v>0</v>
      </c>
      <c r="J203" s="62">
        <v>0</v>
      </c>
      <c r="K203" s="62">
        <v>0</v>
      </c>
    </row>
    <row r="204" spans="1:11" x14ac:dyDescent="0.25">
      <c r="A204" s="196"/>
      <c r="B204" s="199" t="s">
        <v>25</v>
      </c>
      <c r="C204" s="200"/>
      <c r="D204" s="200"/>
      <c r="E204" s="200"/>
      <c r="F204" s="200"/>
      <c r="G204" s="200"/>
      <c r="H204" s="200"/>
      <c r="I204" s="200"/>
      <c r="J204" s="200"/>
      <c r="K204" s="201"/>
    </row>
    <row r="205" spans="1:11" x14ac:dyDescent="0.25">
      <c r="A205" s="196"/>
      <c r="B205" s="202" t="s">
        <v>214</v>
      </c>
      <c r="C205" s="60" t="s">
        <v>164</v>
      </c>
      <c r="D205" s="61">
        <f>D206+D207+D208+D209</f>
        <v>29</v>
      </c>
      <c r="E205" s="61">
        <f>E206+E207+E208+E209</f>
        <v>29</v>
      </c>
      <c r="F205" s="61">
        <f>F206+F207+F208+F209</f>
        <v>29</v>
      </c>
      <c r="G205" s="61">
        <f>G206+G207+G208+G209</f>
        <v>29</v>
      </c>
      <c r="H205" s="61">
        <f>H206+H207+H208+H209</f>
        <v>29</v>
      </c>
      <c r="I205" s="62">
        <f>H205/D205*100</f>
        <v>100</v>
      </c>
      <c r="J205" s="62">
        <f>G205/E205*100</f>
        <v>100</v>
      </c>
      <c r="K205" s="62">
        <f>G205/F205*100</f>
        <v>100</v>
      </c>
    </row>
    <row r="206" spans="1:11" ht="31.5" x14ac:dyDescent="0.25">
      <c r="A206" s="196"/>
      <c r="B206" s="202"/>
      <c r="C206" s="60" t="s">
        <v>19</v>
      </c>
      <c r="D206" s="61">
        <f>D241+D246</f>
        <v>29</v>
      </c>
      <c r="E206" s="61">
        <f>E241+E246</f>
        <v>29</v>
      </c>
      <c r="F206" s="61">
        <f>F241+F246</f>
        <v>29</v>
      </c>
      <c r="G206" s="61">
        <f>G241+G246</f>
        <v>29</v>
      </c>
      <c r="H206" s="61">
        <f>H241+H246</f>
        <v>29</v>
      </c>
      <c r="I206" s="62">
        <f t="shared" ref="I206:I256" si="47">H206/D206*100</f>
        <v>100</v>
      </c>
      <c r="J206" s="62">
        <f t="shared" ref="J206:J256" si="48">G206/E206*100</f>
        <v>100</v>
      </c>
      <c r="K206" s="62">
        <f t="shared" ref="K206:K256" si="49">G206/F206*100</f>
        <v>100</v>
      </c>
    </row>
    <row r="207" spans="1:11" ht="47.25" x14ac:dyDescent="0.25">
      <c r="A207" s="196"/>
      <c r="B207" s="202"/>
      <c r="C207" s="60" t="s">
        <v>21</v>
      </c>
      <c r="D207" s="61">
        <f t="shared" ref="D207:H209" si="50">D242+D247</f>
        <v>0</v>
      </c>
      <c r="E207" s="61">
        <f t="shared" si="50"/>
        <v>0</v>
      </c>
      <c r="F207" s="61">
        <f t="shared" si="50"/>
        <v>0</v>
      </c>
      <c r="G207" s="61">
        <f t="shared" si="50"/>
        <v>0</v>
      </c>
      <c r="H207" s="61">
        <f t="shared" si="50"/>
        <v>0</v>
      </c>
      <c r="I207" s="62">
        <v>0</v>
      </c>
      <c r="J207" s="62">
        <v>0</v>
      </c>
      <c r="K207" s="62">
        <v>0</v>
      </c>
    </row>
    <row r="208" spans="1:11" ht="47.25" x14ac:dyDescent="0.25">
      <c r="A208" s="196"/>
      <c r="B208" s="202"/>
      <c r="C208" s="60" t="s">
        <v>23</v>
      </c>
      <c r="D208" s="61">
        <f t="shared" si="50"/>
        <v>0</v>
      </c>
      <c r="E208" s="61">
        <f t="shared" si="50"/>
        <v>0</v>
      </c>
      <c r="F208" s="61">
        <f t="shared" si="50"/>
        <v>0</v>
      </c>
      <c r="G208" s="61">
        <f t="shared" si="50"/>
        <v>0</v>
      </c>
      <c r="H208" s="61">
        <f t="shared" si="50"/>
        <v>0</v>
      </c>
      <c r="I208" s="62">
        <v>0</v>
      </c>
      <c r="J208" s="62">
        <v>0</v>
      </c>
      <c r="K208" s="62">
        <v>0</v>
      </c>
    </row>
    <row r="209" spans="1:11" ht="47.25" x14ac:dyDescent="0.25">
      <c r="A209" s="196"/>
      <c r="B209" s="202"/>
      <c r="C209" s="60" t="s">
        <v>28</v>
      </c>
      <c r="D209" s="61">
        <f t="shared" si="50"/>
        <v>0</v>
      </c>
      <c r="E209" s="61">
        <f t="shared" si="50"/>
        <v>0</v>
      </c>
      <c r="F209" s="61">
        <f t="shared" si="50"/>
        <v>0</v>
      </c>
      <c r="G209" s="61">
        <f t="shared" si="50"/>
        <v>0</v>
      </c>
      <c r="H209" s="61">
        <f t="shared" si="50"/>
        <v>0</v>
      </c>
      <c r="I209" s="62">
        <v>0</v>
      </c>
      <c r="J209" s="62">
        <v>0</v>
      </c>
      <c r="K209" s="62">
        <v>0</v>
      </c>
    </row>
    <row r="210" spans="1:11" x14ac:dyDescent="0.25">
      <c r="A210" s="196"/>
      <c r="B210" s="202" t="s">
        <v>167</v>
      </c>
      <c r="C210" s="60" t="s">
        <v>164</v>
      </c>
      <c r="D210" s="61">
        <f>D211+D212+D213+D214</f>
        <v>95</v>
      </c>
      <c r="E210" s="61">
        <f>E211+E212+E213+E214</f>
        <v>95</v>
      </c>
      <c r="F210" s="61">
        <f>F211+F212+F213+F214</f>
        <v>85.5</v>
      </c>
      <c r="G210" s="61">
        <f>G211+G212+G213+G214</f>
        <v>85.5</v>
      </c>
      <c r="H210" s="61">
        <f>H211+H212+H213+H214</f>
        <v>85.5</v>
      </c>
      <c r="I210" s="62">
        <f t="shared" si="47"/>
        <v>90</v>
      </c>
      <c r="J210" s="62">
        <f t="shared" si="48"/>
        <v>90</v>
      </c>
      <c r="K210" s="62">
        <f t="shared" si="49"/>
        <v>100</v>
      </c>
    </row>
    <row r="211" spans="1:11" ht="31.5" x14ac:dyDescent="0.25">
      <c r="A211" s="196"/>
      <c r="B211" s="202"/>
      <c r="C211" s="60" t="s">
        <v>19</v>
      </c>
      <c r="D211" s="61">
        <f>D226+D251+D256+D281</f>
        <v>95</v>
      </c>
      <c r="E211" s="61">
        <f>E226+E251+E256+E281</f>
        <v>95</v>
      </c>
      <c r="F211" s="61">
        <f>F226+F251+F256+F281</f>
        <v>85.5</v>
      </c>
      <c r="G211" s="61">
        <f>G226+G251+G256+G281</f>
        <v>85.5</v>
      </c>
      <c r="H211" s="61">
        <f>H226+H251+H256+H281</f>
        <v>85.5</v>
      </c>
      <c r="I211" s="62">
        <f t="shared" si="47"/>
        <v>90</v>
      </c>
      <c r="J211" s="62">
        <f t="shared" si="48"/>
        <v>90</v>
      </c>
      <c r="K211" s="62">
        <f t="shared" si="49"/>
        <v>100</v>
      </c>
    </row>
    <row r="212" spans="1:11" ht="47.25" x14ac:dyDescent="0.25">
      <c r="A212" s="196"/>
      <c r="B212" s="202"/>
      <c r="C212" s="60" t="s">
        <v>21</v>
      </c>
      <c r="D212" s="61">
        <f t="shared" ref="D212:H214" si="51">D227+D252+D257+D282</f>
        <v>0</v>
      </c>
      <c r="E212" s="61">
        <f t="shared" si="51"/>
        <v>0</v>
      </c>
      <c r="F212" s="61">
        <f t="shared" si="51"/>
        <v>0</v>
      </c>
      <c r="G212" s="61">
        <f t="shared" si="51"/>
        <v>0</v>
      </c>
      <c r="H212" s="61">
        <f t="shared" si="51"/>
        <v>0</v>
      </c>
      <c r="I212" s="62">
        <v>0</v>
      </c>
      <c r="J212" s="62">
        <v>0</v>
      </c>
      <c r="K212" s="62">
        <v>0</v>
      </c>
    </row>
    <row r="213" spans="1:11" ht="47.25" x14ac:dyDescent="0.25">
      <c r="A213" s="196"/>
      <c r="B213" s="202"/>
      <c r="C213" s="60" t="s">
        <v>23</v>
      </c>
      <c r="D213" s="61">
        <f t="shared" si="51"/>
        <v>0</v>
      </c>
      <c r="E213" s="61">
        <f t="shared" si="51"/>
        <v>0</v>
      </c>
      <c r="F213" s="61">
        <f t="shared" si="51"/>
        <v>0</v>
      </c>
      <c r="G213" s="61">
        <f t="shared" si="51"/>
        <v>0</v>
      </c>
      <c r="H213" s="61">
        <f t="shared" si="51"/>
        <v>0</v>
      </c>
      <c r="I213" s="62">
        <v>0</v>
      </c>
      <c r="J213" s="62">
        <v>0</v>
      </c>
      <c r="K213" s="62">
        <v>0</v>
      </c>
    </row>
    <row r="214" spans="1:11" ht="47.25" x14ac:dyDescent="0.25">
      <c r="A214" s="196"/>
      <c r="B214" s="202"/>
      <c r="C214" s="60" t="s">
        <v>28</v>
      </c>
      <c r="D214" s="61">
        <f t="shared" si="51"/>
        <v>0</v>
      </c>
      <c r="E214" s="61">
        <f t="shared" si="51"/>
        <v>0</v>
      </c>
      <c r="F214" s="61">
        <f t="shared" si="51"/>
        <v>0</v>
      </c>
      <c r="G214" s="61">
        <f t="shared" si="51"/>
        <v>0</v>
      </c>
      <c r="H214" s="61">
        <f t="shared" si="51"/>
        <v>0</v>
      </c>
      <c r="I214" s="62">
        <v>0</v>
      </c>
      <c r="J214" s="62">
        <v>0</v>
      </c>
      <c r="K214" s="62">
        <v>0</v>
      </c>
    </row>
    <row r="215" spans="1:11" x14ac:dyDescent="0.25">
      <c r="A215" s="196"/>
      <c r="B215" s="198" t="s">
        <v>173</v>
      </c>
      <c r="C215" s="60" t="s">
        <v>164</v>
      </c>
      <c r="D215" s="61">
        <f>D216+D217+D218+D219</f>
        <v>0</v>
      </c>
      <c r="E215" s="61">
        <f>E216+E217+E218+E219</f>
        <v>0</v>
      </c>
      <c r="F215" s="61">
        <f>F216+F217+F218+F219</f>
        <v>0</v>
      </c>
      <c r="G215" s="61">
        <f>G216+G217+G218+G219</f>
        <v>0</v>
      </c>
      <c r="H215" s="61">
        <f>H216+H217+H218+H219</f>
        <v>0</v>
      </c>
      <c r="I215" s="62">
        <v>0</v>
      </c>
      <c r="J215" s="62">
        <v>0</v>
      </c>
      <c r="K215" s="62">
        <v>0</v>
      </c>
    </row>
    <row r="216" spans="1:11" ht="31.5" x14ac:dyDescent="0.25">
      <c r="A216" s="196"/>
      <c r="B216" s="198"/>
      <c r="C216" s="60" t="s">
        <v>19</v>
      </c>
      <c r="D216" s="61">
        <f>D266+D271+D276</f>
        <v>0</v>
      </c>
      <c r="E216" s="61">
        <f>E266+E271+E276</f>
        <v>0</v>
      </c>
      <c r="F216" s="61">
        <f>F266+F271+F276</f>
        <v>0</v>
      </c>
      <c r="G216" s="61">
        <f>G266+G271+G276</f>
        <v>0</v>
      </c>
      <c r="H216" s="61">
        <f>H266+H271+H276</f>
        <v>0</v>
      </c>
      <c r="I216" s="62">
        <v>0</v>
      </c>
      <c r="J216" s="62">
        <v>0</v>
      </c>
      <c r="K216" s="62">
        <v>0</v>
      </c>
    </row>
    <row r="217" spans="1:11" ht="47.25" x14ac:dyDescent="0.25">
      <c r="A217" s="196"/>
      <c r="B217" s="198"/>
      <c r="C217" s="60" t="s">
        <v>21</v>
      </c>
      <c r="D217" s="61">
        <f t="shared" ref="D217:H219" si="52">D267+D272+D277</f>
        <v>0</v>
      </c>
      <c r="E217" s="61">
        <f t="shared" si="52"/>
        <v>0</v>
      </c>
      <c r="F217" s="61">
        <f t="shared" si="52"/>
        <v>0</v>
      </c>
      <c r="G217" s="61">
        <f t="shared" si="52"/>
        <v>0</v>
      </c>
      <c r="H217" s="61">
        <f t="shared" si="52"/>
        <v>0</v>
      </c>
      <c r="I217" s="62">
        <v>0</v>
      </c>
      <c r="J217" s="62">
        <v>0</v>
      </c>
      <c r="K217" s="62">
        <v>0</v>
      </c>
    </row>
    <row r="218" spans="1:11" ht="47.25" x14ac:dyDescent="0.25">
      <c r="A218" s="196"/>
      <c r="B218" s="198"/>
      <c r="C218" s="60" t="s">
        <v>23</v>
      </c>
      <c r="D218" s="61">
        <f t="shared" si="52"/>
        <v>0</v>
      </c>
      <c r="E218" s="61">
        <f t="shared" si="52"/>
        <v>0</v>
      </c>
      <c r="F218" s="61">
        <f t="shared" si="52"/>
        <v>0</v>
      </c>
      <c r="G218" s="61">
        <f t="shared" si="52"/>
        <v>0</v>
      </c>
      <c r="H218" s="61">
        <f t="shared" si="52"/>
        <v>0</v>
      </c>
      <c r="I218" s="62">
        <v>0</v>
      </c>
      <c r="J218" s="62">
        <v>0</v>
      </c>
      <c r="K218" s="62">
        <v>0</v>
      </c>
    </row>
    <row r="219" spans="1:11" ht="47.25" x14ac:dyDescent="0.25">
      <c r="A219" s="196"/>
      <c r="B219" s="198"/>
      <c r="C219" s="60" t="s">
        <v>28</v>
      </c>
      <c r="D219" s="61">
        <f t="shared" si="52"/>
        <v>0</v>
      </c>
      <c r="E219" s="61">
        <f t="shared" si="52"/>
        <v>0</v>
      </c>
      <c r="F219" s="61">
        <f t="shared" si="52"/>
        <v>0</v>
      </c>
      <c r="G219" s="61">
        <f t="shared" si="52"/>
        <v>0</v>
      </c>
      <c r="H219" s="61">
        <f t="shared" si="52"/>
        <v>0</v>
      </c>
      <c r="I219" s="62">
        <v>0</v>
      </c>
      <c r="J219" s="62">
        <v>0</v>
      </c>
      <c r="K219" s="62">
        <v>0</v>
      </c>
    </row>
    <row r="220" spans="1:11" x14ac:dyDescent="0.25">
      <c r="A220" s="196"/>
      <c r="B220" s="195" t="s">
        <v>179</v>
      </c>
      <c r="C220" s="60" t="s">
        <v>164</v>
      </c>
      <c r="D220" s="61">
        <f>D221+D222+D223+D224</f>
        <v>0</v>
      </c>
      <c r="E220" s="61">
        <f>E221+E222+E223+E224</f>
        <v>0</v>
      </c>
      <c r="F220" s="61">
        <f>F221+F222+F223+F224</f>
        <v>0</v>
      </c>
      <c r="G220" s="61">
        <f>G221+G222+G223+G224</f>
        <v>0</v>
      </c>
      <c r="H220" s="61">
        <f>H221+H222+H223+H224</f>
        <v>0</v>
      </c>
      <c r="I220" s="62">
        <v>0</v>
      </c>
      <c r="J220" s="62">
        <v>0</v>
      </c>
      <c r="K220" s="62">
        <v>0</v>
      </c>
    </row>
    <row r="221" spans="1:11" ht="31.5" x14ac:dyDescent="0.25">
      <c r="A221" s="196"/>
      <c r="B221" s="196"/>
      <c r="C221" s="60" t="s">
        <v>19</v>
      </c>
      <c r="D221" s="61">
        <f>D261</f>
        <v>0</v>
      </c>
      <c r="E221" s="61">
        <f>E261</f>
        <v>0</v>
      </c>
      <c r="F221" s="61">
        <f>F261</f>
        <v>0</v>
      </c>
      <c r="G221" s="61">
        <f>G261</f>
        <v>0</v>
      </c>
      <c r="H221" s="61">
        <f>H261</f>
        <v>0</v>
      </c>
      <c r="I221" s="62">
        <v>0</v>
      </c>
      <c r="J221" s="62">
        <v>0</v>
      </c>
      <c r="K221" s="62">
        <v>0</v>
      </c>
    </row>
    <row r="222" spans="1:11" ht="47.25" x14ac:dyDescent="0.25">
      <c r="A222" s="196"/>
      <c r="B222" s="196"/>
      <c r="C222" s="60" t="s">
        <v>21</v>
      </c>
      <c r="D222" s="61">
        <f t="shared" ref="D222:H224" si="53">D262</f>
        <v>0</v>
      </c>
      <c r="E222" s="61">
        <f t="shared" si="53"/>
        <v>0</v>
      </c>
      <c r="F222" s="61">
        <f t="shared" si="53"/>
        <v>0</v>
      </c>
      <c r="G222" s="61">
        <f t="shared" si="53"/>
        <v>0</v>
      </c>
      <c r="H222" s="61">
        <f t="shared" si="53"/>
        <v>0</v>
      </c>
      <c r="I222" s="62">
        <v>0</v>
      </c>
      <c r="J222" s="62">
        <v>0</v>
      </c>
      <c r="K222" s="62">
        <v>0</v>
      </c>
    </row>
    <row r="223" spans="1:11" ht="47.25" x14ac:dyDescent="0.25">
      <c r="A223" s="196"/>
      <c r="B223" s="196"/>
      <c r="C223" s="60" t="s">
        <v>23</v>
      </c>
      <c r="D223" s="61">
        <f t="shared" si="53"/>
        <v>0</v>
      </c>
      <c r="E223" s="61">
        <f t="shared" si="53"/>
        <v>0</v>
      </c>
      <c r="F223" s="61">
        <f t="shared" si="53"/>
        <v>0</v>
      </c>
      <c r="G223" s="61">
        <f t="shared" si="53"/>
        <v>0</v>
      </c>
      <c r="H223" s="61">
        <f t="shared" si="53"/>
        <v>0</v>
      </c>
      <c r="I223" s="62">
        <v>0</v>
      </c>
      <c r="J223" s="62">
        <v>0</v>
      </c>
      <c r="K223" s="62">
        <v>0</v>
      </c>
    </row>
    <row r="224" spans="1:11" ht="47.25" x14ac:dyDescent="0.25">
      <c r="A224" s="197"/>
      <c r="B224" s="197"/>
      <c r="C224" s="60" t="s">
        <v>28</v>
      </c>
      <c r="D224" s="61">
        <f t="shared" si="53"/>
        <v>0</v>
      </c>
      <c r="E224" s="61">
        <f t="shared" si="53"/>
        <v>0</v>
      </c>
      <c r="F224" s="61">
        <f t="shared" si="53"/>
        <v>0</v>
      </c>
      <c r="G224" s="61">
        <f t="shared" si="53"/>
        <v>0</v>
      </c>
      <c r="H224" s="61">
        <f t="shared" si="53"/>
        <v>0</v>
      </c>
      <c r="I224" s="62">
        <v>0</v>
      </c>
      <c r="J224" s="62">
        <v>0</v>
      </c>
      <c r="K224" s="62">
        <v>0</v>
      </c>
    </row>
    <row r="225" spans="1:11" x14ac:dyDescent="0.25">
      <c r="A225" s="195" t="s">
        <v>215</v>
      </c>
      <c r="B225" s="195" t="s">
        <v>176</v>
      </c>
      <c r="C225" s="60" t="s">
        <v>164</v>
      </c>
      <c r="D225" s="61">
        <f>D226+D227+D228+D229</f>
        <v>15</v>
      </c>
      <c r="E225" s="61">
        <f>E226+E227+E228+E229</f>
        <v>15</v>
      </c>
      <c r="F225" s="61">
        <f>F226+F227+F228+F229</f>
        <v>13.5</v>
      </c>
      <c r="G225" s="61">
        <f>G226+G227+G228+G229</f>
        <v>13.5</v>
      </c>
      <c r="H225" s="61">
        <f>H226+H227+H228+H229</f>
        <v>13.5</v>
      </c>
      <c r="I225" s="62">
        <f t="shared" si="47"/>
        <v>90</v>
      </c>
      <c r="J225" s="62">
        <f t="shared" si="48"/>
        <v>90</v>
      </c>
      <c r="K225" s="62">
        <f t="shared" si="49"/>
        <v>100</v>
      </c>
    </row>
    <row r="226" spans="1:11" ht="31.5" x14ac:dyDescent="0.25">
      <c r="A226" s="196"/>
      <c r="B226" s="196"/>
      <c r="C226" s="60" t="s">
        <v>19</v>
      </c>
      <c r="D226" s="61">
        <v>15</v>
      </c>
      <c r="E226" s="61">
        <v>15</v>
      </c>
      <c r="F226" s="61">
        <v>13.5</v>
      </c>
      <c r="G226" s="61">
        <v>13.5</v>
      </c>
      <c r="H226" s="61">
        <v>13.5</v>
      </c>
      <c r="I226" s="62">
        <f t="shared" si="47"/>
        <v>90</v>
      </c>
      <c r="J226" s="62">
        <f t="shared" si="48"/>
        <v>90</v>
      </c>
      <c r="K226" s="62">
        <f t="shared" si="49"/>
        <v>100</v>
      </c>
    </row>
    <row r="227" spans="1:11" ht="47.25" x14ac:dyDescent="0.25">
      <c r="A227" s="196"/>
      <c r="B227" s="196"/>
      <c r="C227" s="60" t="s">
        <v>21</v>
      </c>
      <c r="D227" s="61">
        <v>0</v>
      </c>
      <c r="E227" s="61">
        <v>0</v>
      </c>
      <c r="F227" s="61">
        <v>0</v>
      </c>
      <c r="G227" s="61">
        <v>0</v>
      </c>
      <c r="H227" s="61">
        <v>0</v>
      </c>
      <c r="I227" s="62">
        <v>0</v>
      </c>
      <c r="J227" s="62">
        <v>0</v>
      </c>
      <c r="K227" s="62">
        <v>0</v>
      </c>
    </row>
    <row r="228" spans="1:11" ht="47.25" x14ac:dyDescent="0.25">
      <c r="A228" s="196"/>
      <c r="B228" s="196"/>
      <c r="C228" s="60" t="s">
        <v>23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2">
        <v>0</v>
      </c>
      <c r="J228" s="62">
        <v>0</v>
      </c>
      <c r="K228" s="62">
        <v>0</v>
      </c>
    </row>
    <row r="229" spans="1:11" ht="47.25" x14ac:dyDescent="0.25">
      <c r="A229" s="197"/>
      <c r="B229" s="197"/>
      <c r="C229" s="60" t="s">
        <v>28</v>
      </c>
      <c r="D229" s="61">
        <v>0</v>
      </c>
      <c r="E229" s="61">
        <v>0</v>
      </c>
      <c r="F229" s="61">
        <v>0</v>
      </c>
      <c r="G229" s="61">
        <v>0</v>
      </c>
      <c r="H229" s="61">
        <v>0</v>
      </c>
      <c r="I229" s="62">
        <v>0</v>
      </c>
      <c r="J229" s="62">
        <v>0</v>
      </c>
      <c r="K229" s="62">
        <v>0</v>
      </c>
    </row>
    <row r="230" spans="1:11" x14ac:dyDescent="0.25">
      <c r="A230" s="195" t="s">
        <v>216</v>
      </c>
      <c r="B230" s="195" t="s">
        <v>217</v>
      </c>
      <c r="C230" s="60" t="s">
        <v>164</v>
      </c>
      <c r="D230" s="61">
        <f>D231+D232+D233+D234</f>
        <v>0</v>
      </c>
      <c r="E230" s="61">
        <f>E231+E232+E233+E234</f>
        <v>0</v>
      </c>
      <c r="F230" s="61">
        <f>F231+F232+F233+F234</f>
        <v>0</v>
      </c>
      <c r="G230" s="61">
        <f>G231+G232+G233+G234</f>
        <v>0</v>
      </c>
      <c r="H230" s="61">
        <f>H231+H232+H233+H234</f>
        <v>0</v>
      </c>
      <c r="I230" s="62">
        <v>0</v>
      </c>
      <c r="J230" s="62">
        <v>0</v>
      </c>
      <c r="K230" s="62">
        <v>0</v>
      </c>
    </row>
    <row r="231" spans="1:11" ht="31.5" x14ac:dyDescent="0.25">
      <c r="A231" s="196"/>
      <c r="B231" s="196"/>
      <c r="C231" s="60" t="s">
        <v>19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2">
        <v>0</v>
      </c>
      <c r="J231" s="62">
        <v>0</v>
      </c>
      <c r="K231" s="62">
        <v>0</v>
      </c>
    </row>
    <row r="232" spans="1:11" ht="47.25" x14ac:dyDescent="0.25">
      <c r="A232" s="196"/>
      <c r="B232" s="196"/>
      <c r="C232" s="60" t="s">
        <v>21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2">
        <v>0</v>
      </c>
      <c r="J232" s="62">
        <v>0</v>
      </c>
      <c r="K232" s="62">
        <v>0</v>
      </c>
    </row>
    <row r="233" spans="1:11" ht="47.25" x14ac:dyDescent="0.25">
      <c r="A233" s="196"/>
      <c r="B233" s="196"/>
      <c r="C233" s="60" t="s">
        <v>23</v>
      </c>
      <c r="D233" s="61">
        <v>0</v>
      </c>
      <c r="E233" s="61">
        <v>0</v>
      </c>
      <c r="F233" s="61">
        <v>0</v>
      </c>
      <c r="G233" s="61">
        <v>0</v>
      </c>
      <c r="H233" s="61">
        <v>0</v>
      </c>
      <c r="I233" s="62">
        <v>0</v>
      </c>
      <c r="J233" s="62">
        <v>0</v>
      </c>
      <c r="K233" s="62">
        <v>0</v>
      </c>
    </row>
    <row r="234" spans="1:11" ht="47.25" x14ac:dyDescent="0.25">
      <c r="A234" s="197"/>
      <c r="B234" s="197"/>
      <c r="C234" s="60" t="s">
        <v>28</v>
      </c>
      <c r="D234" s="61">
        <v>0</v>
      </c>
      <c r="E234" s="61">
        <v>0</v>
      </c>
      <c r="F234" s="61">
        <v>0</v>
      </c>
      <c r="G234" s="61">
        <v>0</v>
      </c>
      <c r="H234" s="61">
        <v>0</v>
      </c>
      <c r="I234" s="62">
        <v>0</v>
      </c>
      <c r="J234" s="62">
        <v>0</v>
      </c>
      <c r="K234" s="62">
        <v>0</v>
      </c>
    </row>
    <row r="235" spans="1:11" x14ac:dyDescent="0.25">
      <c r="A235" s="195" t="s">
        <v>218</v>
      </c>
      <c r="B235" s="195" t="s">
        <v>217</v>
      </c>
      <c r="C235" s="60" t="s">
        <v>164</v>
      </c>
      <c r="D235" s="61">
        <f>D236+D237+D238+D239</f>
        <v>0</v>
      </c>
      <c r="E235" s="61">
        <f>E236+E237+E238+E239</f>
        <v>0</v>
      </c>
      <c r="F235" s="61">
        <f>F236+F237+F238+F239</f>
        <v>0</v>
      </c>
      <c r="G235" s="61">
        <f>G236+G237+G238+G239</f>
        <v>0</v>
      </c>
      <c r="H235" s="61">
        <f>H236+H237+H238+H239</f>
        <v>0</v>
      </c>
      <c r="I235" s="62">
        <v>0</v>
      </c>
      <c r="J235" s="62">
        <v>0</v>
      </c>
      <c r="K235" s="62">
        <v>0</v>
      </c>
    </row>
    <row r="236" spans="1:11" ht="31.5" x14ac:dyDescent="0.25">
      <c r="A236" s="196"/>
      <c r="B236" s="196"/>
      <c r="C236" s="60" t="s">
        <v>19</v>
      </c>
      <c r="D236" s="61">
        <v>0</v>
      </c>
      <c r="E236" s="61">
        <v>0</v>
      </c>
      <c r="F236" s="61">
        <v>0</v>
      </c>
      <c r="G236" s="61">
        <v>0</v>
      </c>
      <c r="H236" s="61">
        <v>0</v>
      </c>
      <c r="I236" s="62">
        <v>0</v>
      </c>
      <c r="J236" s="62">
        <v>0</v>
      </c>
      <c r="K236" s="62">
        <v>0</v>
      </c>
    </row>
    <row r="237" spans="1:11" ht="47.25" x14ac:dyDescent="0.25">
      <c r="A237" s="196"/>
      <c r="B237" s="196"/>
      <c r="C237" s="60" t="s">
        <v>21</v>
      </c>
      <c r="D237" s="61">
        <v>0</v>
      </c>
      <c r="E237" s="61">
        <v>0</v>
      </c>
      <c r="F237" s="61">
        <v>0</v>
      </c>
      <c r="G237" s="61">
        <v>0</v>
      </c>
      <c r="H237" s="61">
        <v>0</v>
      </c>
      <c r="I237" s="62">
        <v>0</v>
      </c>
      <c r="J237" s="62">
        <v>0</v>
      </c>
      <c r="K237" s="62">
        <v>0</v>
      </c>
    </row>
    <row r="238" spans="1:11" ht="47.25" x14ac:dyDescent="0.25">
      <c r="A238" s="196"/>
      <c r="B238" s="196"/>
      <c r="C238" s="60" t="s">
        <v>23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2">
        <v>0</v>
      </c>
      <c r="J238" s="62">
        <v>0</v>
      </c>
      <c r="K238" s="62">
        <v>0</v>
      </c>
    </row>
    <row r="239" spans="1:11" ht="47.25" x14ac:dyDescent="0.25">
      <c r="A239" s="197"/>
      <c r="B239" s="197"/>
      <c r="C239" s="60" t="s">
        <v>28</v>
      </c>
      <c r="D239" s="61">
        <v>0</v>
      </c>
      <c r="E239" s="61">
        <v>0</v>
      </c>
      <c r="F239" s="61">
        <v>0</v>
      </c>
      <c r="G239" s="61">
        <v>0</v>
      </c>
      <c r="H239" s="61">
        <v>0</v>
      </c>
      <c r="I239" s="62">
        <v>0</v>
      </c>
      <c r="J239" s="62">
        <v>0</v>
      </c>
      <c r="K239" s="62">
        <v>0</v>
      </c>
    </row>
    <row r="240" spans="1:11" x14ac:dyDescent="0.25">
      <c r="A240" s="195" t="s">
        <v>219</v>
      </c>
      <c r="B240" s="195" t="s">
        <v>166</v>
      </c>
      <c r="C240" s="60" t="s">
        <v>164</v>
      </c>
      <c r="D240" s="61">
        <f>D241+D242+D243+D244</f>
        <v>10</v>
      </c>
      <c r="E240" s="61">
        <f>E241+E242+E243+E244</f>
        <v>10</v>
      </c>
      <c r="F240" s="61">
        <f>F241+F242+F243+F244</f>
        <v>10</v>
      </c>
      <c r="G240" s="61">
        <f t="shared" ref="G240:H240" si="54">G241+G242+G243+G244</f>
        <v>10</v>
      </c>
      <c r="H240" s="61">
        <f t="shared" si="54"/>
        <v>10</v>
      </c>
      <c r="I240" s="62">
        <f t="shared" si="47"/>
        <v>100</v>
      </c>
      <c r="J240" s="62">
        <f t="shared" si="48"/>
        <v>100</v>
      </c>
      <c r="K240" s="62">
        <f t="shared" si="49"/>
        <v>100</v>
      </c>
    </row>
    <row r="241" spans="1:11" ht="31.5" x14ac:dyDescent="0.25">
      <c r="A241" s="196"/>
      <c r="B241" s="196"/>
      <c r="C241" s="60" t="s">
        <v>19</v>
      </c>
      <c r="D241" s="61">
        <v>10</v>
      </c>
      <c r="E241" s="61">
        <v>10</v>
      </c>
      <c r="F241" s="61">
        <v>10</v>
      </c>
      <c r="G241" s="61">
        <v>10</v>
      </c>
      <c r="H241" s="61">
        <v>10</v>
      </c>
      <c r="I241" s="62">
        <f t="shared" si="47"/>
        <v>100</v>
      </c>
      <c r="J241" s="62">
        <f t="shared" si="48"/>
        <v>100</v>
      </c>
      <c r="K241" s="62">
        <f t="shared" si="49"/>
        <v>100</v>
      </c>
    </row>
    <row r="242" spans="1:11" ht="47.25" x14ac:dyDescent="0.25">
      <c r="A242" s="196"/>
      <c r="B242" s="196"/>
      <c r="C242" s="60" t="s">
        <v>21</v>
      </c>
      <c r="D242" s="61">
        <v>0</v>
      </c>
      <c r="E242" s="61">
        <v>0</v>
      </c>
      <c r="F242" s="61">
        <v>0</v>
      </c>
      <c r="G242" s="61">
        <v>0</v>
      </c>
      <c r="H242" s="61">
        <v>0</v>
      </c>
      <c r="I242" s="62">
        <v>0</v>
      </c>
      <c r="J242" s="62">
        <v>0</v>
      </c>
      <c r="K242" s="62">
        <v>0</v>
      </c>
    </row>
    <row r="243" spans="1:11" ht="47.25" x14ac:dyDescent="0.25">
      <c r="A243" s="196"/>
      <c r="B243" s="196"/>
      <c r="C243" s="60" t="s">
        <v>23</v>
      </c>
      <c r="D243" s="61">
        <v>0</v>
      </c>
      <c r="E243" s="61">
        <v>0</v>
      </c>
      <c r="F243" s="61">
        <v>0</v>
      </c>
      <c r="G243" s="61">
        <v>0</v>
      </c>
      <c r="H243" s="61">
        <v>0</v>
      </c>
      <c r="I243" s="62">
        <v>0</v>
      </c>
      <c r="J243" s="62">
        <v>0</v>
      </c>
      <c r="K243" s="62">
        <v>0</v>
      </c>
    </row>
    <row r="244" spans="1:11" ht="47.25" x14ac:dyDescent="0.25">
      <c r="A244" s="197"/>
      <c r="B244" s="197"/>
      <c r="C244" s="60" t="s">
        <v>28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2">
        <v>0</v>
      </c>
      <c r="J244" s="62">
        <v>0</v>
      </c>
      <c r="K244" s="62">
        <v>0</v>
      </c>
    </row>
    <row r="245" spans="1:11" x14ac:dyDescent="0.25">
      <c r="A245" s="195" t="s">
        <v>220</v>
      </c>
      <c r="B245" s="195" t="s">
        <v>166</v>
      </c>
      <c r="C245" s="60" t="s">
        <v>164</v>
      </c>
      <c r="D245" s="61">
        <f>D246+D247+D248+D249</f>
        <v>19</v>
      </c>
      <c r="E245" s="61">
        <f>E246+E247+E248+E249</f>
        <v>19</v>
      </c>
      <c r="F245" s="61">
        <f>F246+F247+F248+F249</f>
        <v>19</v>
      </c>
      <c r="G245" s="61">
        <v>0</v>
      </c>
      <c r="H245" s="61">
        <f>H246+H247+H248+H249</f>
        <v>19</v>
      </c>
      <c r="I245" s="62">
        <f t="shared" si="47"/>
        <v>100</v>
      </c>
      <c r="J245" s="62">
        <f t="shared" si="48"/>
        <v>0</v>
      </c>
      <c r="K245" s="62">
        <f t="shared" si="49"/>
        <v>0</v>
      </c>
    </row>
    <row r="246" spans="1:11" ht="31.5" x14ac:dyDescent="0.25">
      <c r="A246" s="196"/>
      <c r="B246" s="196"/>
      <c r="C246" s="60" t="s">
        <v>19</v>
      </c>
      <c r="D246" s="61">
        <v>19</v>
      </c>
      <c r="E246" s="61">
        <v>19</v>
      </c>
      <c r="F246" s="61">
        <v>19</v>
      </c>
      <c r="G246" s="61">
        <v>19</v>
      </c>
      <c r="H246" s="61">
        <v>19</v>
      </c>
      <c r="I246" s="62">
        <f t="shared" si="47"/>
        <v>100</v>
      </c>
      <c r="J246" s="62">
        <f t="shared" si="48"/>
        <v>100</v>
      </c>
      <c r="K246" s="62">
        <f t="shared" si="49"/>
        <v>100</v>
      </c>
    </row>
    <row r="247" spans="1:11" ht="47.25" x14ac:dyDescent="0.25">
      <c r="A247" s="196"/>
      <c r="B247" s="196"/>
      <c r="C247" s="60" t="s">
        <v>21</v>
      </c>
      <c r="D247" s="61">
        <v>0</v>
      </c>
      <c r="E247" s="61">
        <v>0</v>
      </c>
      <c r="F247" s="61">
        <v>0</v>
      </c>
      <c r="G247" s="61">
        <v>0</v>
      </c>
      <c r="H247" s="61">
        <v>0</v>
      </c>
      <c r="I247" s="62">
        <v>0</v>
      </c>
      <c r="J247" s="62">
        <v>0</v>
      </c>
      <c r="K247" s="62">
        <v>0</v>
      </c>
    </row>
    <row r="248" spans="1:11" ht="47.25" x14ac:dyDescent="0.25">
      <c r="A248" s="196"/>
      <c r="B248" s="196"/>
      <c r="C248" s="60" t="s">
        <v>23</v>
      </c>
      <c r="D248" s="61">
        <v>0</v>
      </c>
      <c r="E248" s="61">
        <v>0</v>
      </c>
      <c r="F248" s="61">
        <v>0</v>
      </c>
      <c r="G248" s="61">
        <v>0</v>
      </c>
      <c r="H248" s="61">
        <v>0</v>
      </c>
      <c r="I248" s="62">
        <v>0</v>
      </c>
      <c r="J248" s="62">
        <v>0</v>
      </c>
      <c r="K248" s="62">
        <v>0</v>
      </c>
    </row>
    <row r="249" spans="1:11" ht="47.25" x14ac:dyDescent="0.25">
      <c r="A249" s="197"/>
      <c r="B249" s="197"/>
      <c r="C249" s="60" t="s">
        <v>28</v>
      </c>
      <c r="D249" s="61">
        <v>0</v>
      </c>
      <c r="E249" s="61">
        <v>0</v>
      </c>
      <c r="F249" s="61">
        <v>0</v>
      </c>
      <c r="G249" s="61">
        <v>0</v>
      </c>
      <c r="H249" s="61">
        <v>0</v>
      </c>
      <c r="I249" s="62">
        <v>0</v>
      </c>
      <c r="J249" s="62">
        <v>0</v>
      </c>
      <c r="K249" s="62">
        <v>0</v>
      </c>
    </row>
    <row r="250" spans="1:11" x14ac:dyDescent="0.25">
      <c r="A250" s="195" t="s">
        <v>221</v>
      </c>
      <c r="B250" s="195" t="s">
        <v>167</v>
      </c>
      <c r="C250" s="60" t="s">
        <v>164</v>
      </c>
      <c r="D250" s="61">
        <f>D251+D252+D253+D254</f>
        <v>50</v>
      </c>
      <c r="E250" s="61">
        <f>E251+E252+E253+E254</f>
        <v>50</v>
      </c>
      <c r="F250" s="61">
        <f>F251+F252+F253+F254</f>
        <v>45</v>
      </c>
      <c r="G250" s="61">
        <f>G251+G252+G253+G254</f>
        <v>45</v>
      </c>
      <c r="H250" s="61">
        <f>H251+H252+H253+H254</f>
        <v>45</v>
      </c>
      <c r="I250" s="62">
        <f t="shared" si="47"/>
        <v>90</v>
      </c>
      <c r="J250" s="62">
        <f t="shared" si="48"/>
        <v>90</v>
      </c>
      <c r="K250" s="62">
        <f t="shared" si="49"/>
        <v>100</v>
      </c>
    </row>
    <row r="251" spans="1:11" ht="31.5" x14ac:dyDescent="0.25">
      <c r="A251" s="196"/>
      <c r="B251" s="196"/>
      <c r="C251" s="60" t="s">
        <v>19</v>
      </c>
      <c r="D251" s="61">
        <v>50</v>
      </c>
      <c r="E251" s="61">
        <v>50</v>
      </c>
      <c r="F251" s="61">
        <v>45</v>
      </c>
      <c r="G251" s="61">
        <v>45</v>
      </c>
      <c r="H251" s="61">
        <v>45</v>
      </c>
      <c r="I251" s="62">
        <f t="shared" si="47"/>
        <v>90</v>
      </c>
      <c r="J251" s="62">
        <f t="shared" si="48"/>
        <v>90</v>
      </c>
      <c r="K251" s="62">
        <f t="shared" si="49"/>
        <v>100</v>
      </c>
    </row>
    <row r="252" spans="1:11" ht="47.25" x14ac:dyDescent="0.25">
      <c r="A252" s="196"/>
      <c r="B252" s="196"/>
      <c r="C252" s="60" t="s">
        <v>21</v>
      </c>
      <c r="D252" s="61">
        <v>0</v>
      </c>
      <c r="E252" s="61">
        <v>0</v>
      </c>
      <c r="F252" s="61">
        <v>0</v>
      </c>
      <c r="G252" s="61">
        <v>0</v>
      </c>
      <c r="H252" s="61">
        <v>0</v>
      </c>
      <c r="I252" s="62">
        <v>0</v>
      </c>
      <c r="J252" s="62">
        <v>0</v>
      </c>
      <c r="K252" s="62">
        <v>0</v>
      </c>
    </row>
    <row r="253" spans="1:11" ht="47.25" x14ac:dyDescent="0.25">
      <c r="A253" s="196"/>
      <c r="B253" s="196"/>
      <c r="C253" s="60" t="s">
        <v>23</v>
      </c>
      <c r="D253" s="61">
        <v>0</v>
      </c>
      <c r="E253" s="61">
        <v>0</v>
      </c>
      <c r="F253" s="61">
        <v>0</v>
      </c>
      <c r="G253" s="61">
        <v>0</v>
      </c>
      <c r="H253" s="61">
        <v>0</v>
      </c>
      <c r="I253" s="62">
        <v>0</v>
      </c>
      <c r="J253" s="62">
        <v>0</v>
      </c>
      <c r="K253" s="62">
        <v>0</v>
      </c>
    </row>
    <row r="254" spans="1:11" ht="47.25" x14ac:dyDescent="0.25">
      <c r="A254" s="197"/>
      <c r="B254" s="197"/>
      <c r="C254" s="60" t="s">
        <v>28</v>
      </c>
      <c r="D254" s="61">
        <v>0</v>
      </c>
      <c r="E254" s="61">
        <v>0</v>
      </c>
      <c r="F254" s="61">
        <v>0</v>
      </c>
      <c r="G254" s="61">
        <v>0</v>
      </c>
      <c r="H254" s="61">
        <v>0</v>
      </c>
      <c r="I254" s="62">
        <v>0</v>
      </c>
      <c r="J254" s="62">
        <v>0</v>
      </c>
      <c r="K254" s="62">
        <v>0</v>
      </c>
    </row>
    <row r="255" spans="1:11" x14ac:dyDescent="0.25">
      <c r="A255" s="195" t="s">
        <v>222</v>
      </c>
      <c r="B255" s="195" t="s">
        <v>167</v>
      </c>
      <c r="C255" s="60" t="s">
        <v>164</v>
      </c>
      <c r="D255" s="61">
        <f>D256+D257+D258+D259</f>
        <v>15</v>
      </c>
      <c r="E255" s="61">
        <f>E256+E257+E258+E259</f>
        <v>15</v>
      </c>
      <c r="F255" s="61">
        <f>F256</f>
        <v>13.5</v>
      </c>
      <c r="G255" s="61">
        <f>G256+G257+G258+G259</f>
        <v>13.5</v>
      </c>
      <c r="H255" s="61">
        <f>H256+H257+H258+H259</f>
        <v>13.5</v>
      </c>
      <c r="I255" s="62">
        <f t="shared" si="47"/>
        <v>90</v>
      </c>
      <c r="J255" s="62">
        <f t="shared" si="48"/>
        <v>90</v>
      </c>
      <c r="K255" s="62">
        <f t="shared" si="49"/>
        <v>100</v>
      </c>
    </row>
    <row r="256" spans="1:11" ht="31.5" x14ac:dyDescent="0.25">
      <c r="A256" s="196"/>
      <c r="B256" s="196"/>
      <c r="C256" s="60" t="s">
        <v>19</v>
      </c>
      <c r="D256" s="61">
        <v>15</v>
      </c>
      <c r="E256" s="61">
        <v>15</v>
      </c>
      <c r="F256" s="61">
        <v>13.5</v>
      </c>
      <c r="G256" s="61">
        <v>13.5</v>
      </c>
      <c r="H256" s="61">
        <v>13.5</v>
      </c>
      <c r="I256" s="62">
        <f t="shared" si="47"/>
        <v>90</v>
      </c>
      <c r="J256" s="62">
        <f t="shared" si="48"/>
        <v>90</v>
      </c>
      <c r="K256" s="62">
        <f t="shared" si="49"/>
        <v>100</v>
      </c>
    </row>
    <row r="257" spans="1:11" ht="47.25" x14ac:dyDescent="0.25">
      <c r="A257" s="196"/>
      <c r="B257" s="196"/>
      <c r="C257" s="60" t="s">
        <v>21</v>
      </c>
      <c r="D257" s="61">
        <v>0</v>
      </c>
      <c r="E257" s="61">
        <v>0</v>
      </c>
      <c r="F257" s="61">
        <v>0</v>
      </c>
      <c r="G257" s="61">
        <v>0</v>
      </c>
      <c r="H257" s="61">
        <v>0</v>
      </c>
      <c r="I257" s="62">
        <v>0</v>
      </c>
      <c r="J257" s="62">
        <v>0</v>
      </c>
      <c r="K257" s="62">
        <v>0</v>
      </c>
    </row>
    <row r="258" spans="1:11" ht="47.25" x14ac:dyDescent="0.25">
      <c r="A258" s="196"/>
      <c r="B258" s="196"/>
      <c r="C258" s="60" t="s">
        <v>23</v>
      </c>
      <c r="D258" s="61">
        <v>0</v>
      </c>
      <c r="E258" s="61">
        <v>0</v>
      </c>
      <c r="F258" s="61">
        <v>0</v>
      </c>
      <c r="G258" s="61">
        <v>0</v>
      </c>
      <c r="H258" s="61">
        <v>0</v>
      </c>
      <c r="I258" s="62">
        <v>0</v>
      </c>
      <c r="J258" s="62">
        <v>0</v>
      </c>
      <c r="K258" s="62">
        <v>0</v>
      </c>
    </row>
    <row r="259" spans="1:11" ht="47.25" x14ac:dyDescent="0.25">
      <c r="A259" s="197"/>
      <c r="B259" s="197"/>
      <c r="C259" s="60" t="s">
        <v>28</v>
      </c>
      <c r="D259" s="61">
        <v>0</v>
      </c>
      <c r="E259" s="61">
        <v>0</v>
      </c>
      <c r="F259" s="61">
        <v>0</v>
      </c>
      <c r="G259" s="61">
        <v>0</v>
      </c>
      <c r="H259" s="61">
        <v>0</v>
      </c>
      <c r="I259" s="62">
        <v>0</v>
      </c>
      <c r="J259" s="62">
        <v>0</v>
      </c>
      <c r="K259" s="62">
        <v>0</v>
      </c>
    </row>
    <row r="260" spans="1:11" x14ac:dyDescent="0.25">
      <c r="A260" s="195" t="s">
        <v>223</v>
      </c>
      <c r="B260" s="195" t="s">
        <v>179</v>
      </c>
      <c r="C260" s="60" t="s">
        <v>164</v>
      </c>
      <c r="D260" s="61">
        <f>D261+D262+D263+D264</f>
        <v>0</v>
      </c>
      <c r="E260" s="61">
        <f>E261+E262+E263+E264</f>
        <v>0</v>
      </c>
      <c r="F260" s="61">
        <f>F261+F262+F263+F264</f>
        <v>0</v>
      </c>
      <c r="G260" s="61">
        <f>G261+G262+G263+G264</f>
        <v>0</v>
      </c>
      <c r="H260" s="61">
        <f>H261+H262+H263+H264</f>
        <v>0</v>
      </c>
      <c r="I260" s="62">
        <v>0</v>
      </c>
      <c r="J260" s="62">
        <v>0</v>
      </c>
      <c r="K260" s="62">
        <v>0</v>
      </c>
    </row>
    <row r="261" spans="1:11" ht="31.5" x14ac:dyDescent="0.25">
      <c r="A261" s="196"/>
      <c r="B261" s="196"/>
      <c r="C261" s="60" t="s">
        <v>19</v>
      </c>
      <c r="D261" s="61">
        <v>0</v>
      </c>
      <c r="E261" s="61">
        <v>0</v>
      </c>
      <c r="F261" s="61">
        <v>0</v>
      </c>
      <c r="G261" s="61">
        <v>0</v>
      </c>
      <c r="H261" s="61">
        <v>0</v>
      </c>
      <c r="I261" s="62">
        <v>0</v>
      </c>
      <c r="J261" s="62">
        <v>0</v>
      </c>
      <c r="K261" s="62">
        <v>0</v>
      </c>
    </row>
    <row r="262" spans="1:11" ht="47.25" x14ac:dyDescent="0.25">
      <c r="A262" s="196"/>
      <c r="B262" s="196"/>
      <c r="C262" s="60" t="s">
        <v>21</v>
      </c>
      <c r="D262" s="61">
        <v>0</v>
      </c>
      <c r="E262" s="61">
        <v>0</v>
      </c>
      <c r="F262" s="61">
        <v>0</v>
      </c>
      <c r="G262" s="61">
        <v>0</v>
      </c>
      <c r="H262" s="61">
        <v>0</v>
      </c>
      <c r="I262" s="62">
        <v>0</v>
      </c>
      <c r="J262" s="62">
        <v>0</v>
      </c>
      <c r="K262" s="62">
        <v>0</v>
      </c>
    </row>
    <row r="263" spans="1:11" ht="47.25" x14ac:dyDescent="0.25">
      <c r="A263" s="196"/>
      <c r="B263" s="196"/>
      <c r="C263" s="60" t="s">
        <v>23</v>
      </c>
      <c r="D263" s="61">
        <v>0</v>
      </c>
      <c r="E263" s="61">
        <v>0</v>
      </c>
      <c r="F263" s="61">
        <v>0</v>
      </c>
      <c r="G263" s="61">
        <v>0</v>
      </c>
      <c r="H263" s="61">
        <v>0</v>
      </c>
      <c r="I263" s="62">
        <v>0</v>
      </c>
      <c r="J263" s="62">
        <v>0</v>
      </c>
      <c r="K263" s="62">
        <v>0</v>
      </c>
    </row>
    <row r="264" spans="1:11" ht="47.25" x14ac:dyDescent="0.25">
      <c r="A264" s="197"/>
      <c r="B264" s="197"/>
      <c r="C264" s="60" t="s">
        <v>28</v>
      </c>
      <c r="D264" s="61">
        <v>0</v>
      </c>
      <c r="E264" s="61">
        <v>0</v>
      </c>
      <c r="F264" s="61">
        <v>0</v>
      </c>
      <c r="G264" s="61">
        <v>0</v>
      </c>
      <c r="H264" s="61">
        <v>0</v>
      </c>
      <c r="I264" s="62">
        <v>0</v>
      </c>
      <c r="J264" s="62">
        <v>0</v>
      </c>
      <c r="K264" s="62">
        <v>0</v>
      </c>
    </row>
    <row r="265" spans="1:11" x14ac:dyDescent="0.25">
      <c r="A265" s="195" t="s">
        <v>224</v>
      </c>
      <c r="B265" s="198" t="s">
        <v>173</v>
      </c>
      <c r="C265" s="60" t="s">
        <v>164</v>
      </c>
      <c r="D265" s="61">
        <f>D266+D267+D268+D269</f>
        <v>0</v>
      </c>
      <c r="E265" s="61">
        <f>E266+E267+E268+E269</f>
        <v>0</v>
      </c>
      <c r="F265" s="61">
        <f>F266+F267+F268+F269</f>
        <v>0</v>
      </c>
      <c r="G265" s="61">
        <f>G266+G267+G268+G269</f>
        <v>0</v>
      </c>
      <c r="H265" s="61">
        <f>H266+H267+H268+H269</f>
        <v>0</v>
      </c>
      <c r="I265" s="62">
        <v>0</v>
      </c>
      <c r="J265" s="62">
        <v>0</v>
      </c>
      <c r="K265" s="62">
        <v>0</v>
      </c>
    </row>
    <row r="266" spans="1:11" ht="31.5" x14ac:dyDescent="0.25">
      <c r="A266" s="196"/>
      <c r="B266" s="198"/>
      <c r="C266" s="60" t="s">
        <v>19</v>
      </c>
      <c r="D266" s="61">
        <v>0</v>
      </c>
      <c r="E266" s="61">
        <v>0</v>
      </c>
      <c r="F266" s="61">
        <f>591-591</f>
        <v>0</v>
      </c>
      <c r="G266" s="61">
        <v>0</v>
      </c>
      <c r="H266" s="61">
        <v>0</v>
      </c>
      <c r="I266" s="62">
        <v>0</v>
      </c>
      <c r="J266" s="62">
        <v>0</v>
      </c>
      <c r="K266" s="62">
        <v>0</v>
      </c>
    </row>
    <row r="267" spans="1:11" ht="47.25" x14ac:dyDescent="0.25">
      <c r="A267" s="196"/>
      <c r="B267" s="198"/>
      <c r="C267" s="60" t="s">
        <v>21</v>
      </c>
      <c r="D267" s="61">
        <v>0</v>
      </c>
      <c r="E267" s="61">
        <v>0</v>
      </c>
      <c r="F267" s="61">
        <v>0</v>
      </c>
      <c r="G267" s="61">
        <v>0</v>
      </c>
      <c r="H267" s="61">
        <v>0</v>
      </c>
      <c r="I267" s="62">
        <v>0</v>
      </c>
      <c r="J267" s="62">
        <v>0</v>
      </c>
      <c r="K267" s="62">
        <v>0</v>
      </c>
    </row>
    <row r="268" spans="1:11" ht="47.25" x14ac:dyDescent="0.25">
      <c r="A268" s="196"/>
      <c r="B268" s="198"/>
      <c r="C268" s="60" t="s">
        <v>23</v>
      </c>
      <c r="D268" s="61">
        <v>0</v>
      </c>
      <c r="E268" s="61">
        <v>0</v>
      </c>
      <c r="F268" s="61">
        <v>0</v>
      </c>
      <c r="G268" s="61">
        <v>0</v>
      </c>
      <c r="H268" s="61">
        <v>0</v>
      </c>
      <c r="I268" s="62">
        <v>0</v>
      </c>
      <c r="J268" s="62">
        <v>0</v>
      </c>
      <c r="K268" s="62">
        <v>0</v>
      </c>
    </row>
    <row r="269" spans="1:11" ht="47.25" x14ac:dyDescent="0.25">
      <c r="A269" s="197"/>
      <c r="B269" s="198"/>
      <c r="C269" s="60" t="s">
        <v>28</v>
      </c>
      <c r="D269" s="61">
        <v>0</v>
      </c>
      <c r="E269" s="61">
        <v>0</v>
      </c>
      <c r="F269" s="61">
        <v>0</v>
      </c>
      <c r="G269" s="61">
        <v>0</v>
      </c>
      <c r="H269" s="61">
        <v>0</v>
      </c>
      <c r="I269" s="62">
        <v>0</v>
      </c>
      <c r="J269" s="62">
        <v>0</v>
      </c>
      <c r="K269" s="62">
        <v>0</v>
      </c>
    </row>
    <row r="270" spans="1:11" x14ac:dyDescent="0.25">
      <c r="A270" s="195" t="s">
        <v>225</v>
      </c>
      <c r="B270" s="198" t="s">
        <v>173</v>
      </c>
      <c r="C270" s="60" t="s">
        <v>164</v>
      </c>
      <c r="D270" s="61">
        <f>D271+D272+D273+D274</f>
        <v>0</v>
      </c>
      <c r="E270" s="61">
        <f>E271+E272+E273+E274</f>
        <v>0</v>
      </c>
      <c r="F270" s="61">
        <f>F271+F272+F273+F274</f>
        <v>0</v>
      </c>
      <c r="G270" s="61">
        <f>G271+G272+G273+G274</f>
        <v>0</v>
      </c>
      <c r="H270" s="61">
        <f>H271+H272+H273+H274</f>
        <v>0</v>
      </c>
      <c r="I270" s="62">
        <v>0</v>
      </c>
      <c r="J270" s="62">
        <v>0</v>
      </c>
      <c r="K270" s="62">
        <v>0</v>
      </c>
    </row>
    <row r="271" spans="1:11" ht="31.5" x14ac:dyDescent="0.25">
      <c r="A271" s="196"/>
      <c r="B271" s="198"/>
      <c r="C271" s="60" t="s">
        <v>19</v>
      </c>
      <c r="D271" s="61">
        <v>0</v>
      </c>
      <c r="E271" s="61">
        <v>0</v>
      </c>
      <c r="F271" s="61">
        <f>114-114</f>
        <v>0</v>
      </c>
      <c r="G271" s="61">
        <v>0</v>
      </c>
      <c r="H271" s="61">
        <v>0</v>
      </c>
      <c r="I271" s="62">
        <v>0</v>
      </c>
      <c r="J271" s="62">
        <v>0</v>
      </c>
      <c r="K271" s="62">
        <v>0</v>
      </c>
    </row>
    <row r="272" spans="1:11" ht="47.25" x14ac:dyDescent="0.25">
      <c r="A272" s="196"/>
      <c r="B272" s="198"/>
      <c r="C272" s="60" t="s">
        <v>21</v>
      </c>
      <c r="D272" s="61">
        <v>0</v>
      </c>
      <c r="E272" s="61">
        <v>0</v>
      </c>
      <c r="F272" s="61">
        <v>0</v>
      </c>
      <c r="G272" s="61">
        <v>0</v>
      </c>
      <c r="H272" s="61">
        <v>0</v>
      </c>
      <c r="I272" s="62">
        <v>0</v>
      </c>
      <c r="J272" s="62">
        <v>0</v>
      </c>
      <c r="K272" s="62">
        <v>0</v>
      </c>
    </row>
    <row r="273" spans="1:11" ht="47.25" x14ac:dyDescent="0.25">
      <c r="A273" s="196"/>
      <c r="B273" s="198"/>
      <c r="C273" s="60" t="s">
        <v>23</v>
      </c>
      <c r="D273" s="61">
        <v>0</v>
      </c>
      <c r="E273" s="61">
        <v>0</v>
      </c>
      <c r="F273" s="61">
        <v>0</v>
      </c>
      <c r="G273" s="61">
        <v>0</v>
      </c>
      <c r="H273" s="61">
        <v>0</v>
      </c>
      <c r="I273" s="62">
        <v>0</v>
      </c>
      <c r="J273" s="62">
        <v>0</v>
      </c>
      <c r="K273" s="62">
        <v>0</v>
      </c>
    </row>
    <row r="274" spans="1:11" ht="47.25" x14ac:dyDescent="0.25">
      <c r="A274" s="197"/>
      <c r="B274" s="198"/>
      <c r="C274" s="60" t="s">
        <v>28</v>
      </c>
      <c r="D274" s="61">
        <v>0</v>
      </c>
      <c r="E274" s="61">
        <v>0</v>
      </c>
      <c r="F274" s="61">
        <v>0</v>
      </c>
      <c r="G274" s="61">
        <v>0</v>
      </c>
      <c r="H274" s="61">
        <v>0</v>
      </c>
      <c r="I274" s="62">
        <v>0</v>
      </c>
      <c r="J274" s="62">
        <v>0</v>
      </c>
      <c r="K274" s="62">
        <v>0</v>
      </c>
    </row>
    <row r="275" spans="1:11" x14ac:dyDescent="0.25">
      <c r="A275" s="195" t="s">
        <v>226</v>
      </c>
      <c r="B275" s="198" t="s">
        <v>173</v>
      </c>
      <c r="C275" s="60" t="s">
        <v>164</v>
      </c>
      <c r="D275" s="61">
        <f>D276+D277+D278+D279</f>
        <v>0</v>
      </c>
      <c r="E275" s="61">
        <f>E276+E277+E278+E279</f>
        <v>0</v>
      </c>
      <c r="F275" s="61">
        <f>F276+F277+F278+F279</f>
        <v>0</v>
      </c>
      <c r="G275" s="61">
        <f>G276+G277+G278+G279</f>
        <v>0</v>
      </c>
      <c r="H275" s="61">
        <f>H276+H277+H278+H279</f>
        <v>0</v>
      </c>
      <c r="I275" s="62">
        <v>0</v>
      </c>
      <c r="J275" s="62">
        <v>0</v>
      </c>
      <c r="K275" s="62">
        <v>0</v>
      </c>
    </row>
    <row r="276" spans="1:11" ht="31.5" x14ac:dyDescent="0.25">
      <c r="A276" s="196"/>
      <c r="B276" s="198"/>
      <c r="C276" s="60" t="s">
        <v>19</v>
      </c>
      <c r="D276" s="61">
        <v>0</v>
      </c>
      <c r="E276" s="61">
        <v>0</v>
      </c>
      <c r="F276" s="61">
        <f>227-227</f>
        <v>0</v>
      </c>
      <c r="G276" s="61">
        <v>0</v>
      </c>
      <c r="H276" s="61">
        <v>0</v>
      </c>
      <c r="I276" s="62">
        <v>0</v>
      </c>
      <c r="J276" s="62">
        <v>0</v>
      </c>
      <c r="K276" s="62">
        <v>0</v>
      </c>
    </row>
    <row r="277" spans="1:11" ht="47.25" x14ac:dyDescent="0.25">
      <c r="A277" s="196"/>
      <c r="B277" s="198"/>
      <c r="C277" s="60" t="s">
        <v>21</v>
      </c>
      <c r="D277" s="61">
        <v>0</v>
      </c>
      <c r="E277" s="61">
        <v>0</v>
      </c>
      <c r="F277" s="61">
        <v>0</v>
      </c>
      <c r="G277" s="61">
        <v>0</v>
      </c>
      <c r="H277" s="61">
        <v>0</v>
      </c>
      <c r="I277" s="62">
        <v>0</v>
      </c>
      <c r="J277" s="62">
        <v>0</v>
      </c>
      <c r="K277" s="62">
        <v>0</v>
      </c>
    </row>
    <row r="278" spans="1:11" ht="47.25" x14ac:dyDescent="0.25">
      <c r="A278" s="196"/>
      <c r="B278" s="198"/>
      <c r="C278" s="60" t="s">
        <v>23</v>
      </c>
      <c r="D278" s="61">
        <v>0</v>
      </c>
      <c r="E278" s="61">
        <v>0</v>
      </c>
      <c r="F278" s="61">
        <v>0</v>
      </c>
      <c r="G278" s="61">
        <v>0</v>
      </c>
      <c r="H278" s="61">
        <v>0</v>
      </c>
      <c r="I278" s="62">
        <v>0</v>
      </c>
      <c r="J278" s="62">
        <v>0</v>
      </c>
      <c r="K278" s="62">
        <v>0</v>
      </c>
    </row>
    <row r="279" spans="1:11" ht="47.25" x14ac:dyDescent="0.25">
      <c r="A279" s="197"/>
      <c r="B279" s="198"/>
      <c r="C279" s="60" t="s">
        <v>28</v>
      </c>
      <c r="D279" s="61">
        <v>0</v>
      </c>
      <c r="E279" s="61">
        <v>0</v>
      </c>
      <c r="F279" s="61">
        <v>0</v>
      </c>
      <c r="G279" s="61">
        <v>0</v>
      </c>
      <c r="H279" s="61">
        <v>0</v>
      </c>
      <c r="I279" s="62">
        <v>0</v>
      </c>
      <c r="J279" s="62">
        <v>0</v>
      </c>
      <c r="K279" s="62">
        <v>0</v>
      </c>
    </row>
    <row r="280" spans="1:11" x14ac:dyDescent="0.25">
      <c r="A280" s="195" t="s">
        <v>227</v>
      </c>
      <c r="B280" s="195" t="s">
        <v>228</v>
      </c>
      <c r="C280" s="60" t="s">
        <v>164</v>
      </c>
      <c r="D280" s="61">
        <f>D281+D282+D283+D284</f>
        <v>15</v>
      </c>
      <c r="E280" s="61">
        <f>E281+E282+E283+E284</f>
        <v>15</v>
      </c>
      <c r="F280" s="61">
        <f>F281+F282+F283+F284</f>
        <v>13.5</v>
      </c>
      <c r="G280" s="61">
        <f>G281+G282+G283+G284</f>
        <v>13.5</v>
      </c>
      <c r="H280" s="61">
        <f>H281+H282+H283+H284</f>
        <v>13.5</v>
      </c>
      <c r="I280" s="62">
        <f t="shared" ref="I280:I289" si="55">H280/D280*100</f>
        <v>90</v>
      </c>
      <c r="J280" s="62">
        <f t="shared" ref="J280:J281" si="56">G280/E280*100</f>
        <v>90</v>
      </c>
      <c r="K280" s="62">
        <f t="shared" ref="K280:K281" si="57">G280/F280*100</f>
        <v>100</v>
      </c>
    </row>
    <row r="281" spans="1:11" ht="31.5" x14ac:dyDescent="0.25">
      <c r="A281" s="196"/>
      <c r="B281" s="196"/>
      <c r="C281" s="60" t="s">
        <v>19</v>
      </c>
      <c r="D281" s="61">
        <v>15</v>
      </c>
      <c r="E281" s="61">
        <v>15</v>
      </c>
      <c r="F281" s="61">
        <v>13.5</v>
      </c>
      <c r="G281" s="61">
        <v>13.5</v>
      </c>
      <c r="H281" s="61">
        <v>13.5</v>
      </c>
      <c r="I281" s="62">
        <f t="shared" si="55"/>
        <v>90</v>
      </c>
      <c r="J281" s="62">
        <f t="shared" si="56"/>
        <v>90</v>
      </c>
      <c r="K281" s="62">
        <f t="shared" si="57"/>
        <v>100</v>
      </c>
    </row>
    <row r="282" spans="1:11" ht="47.25" x14ac:dyDescent="0.25">
      <c r="A282" s="196"/>
      <c r="B282" s="196"/>
      <c r="C282" s="60" t="s">
        <v>21</v>
      </c>
      <c r="D282" s="61">
        <v>0</v>
      </c>
      <c r="E282" s="61">
        <v>0</v>
      </c>
      <c r="F282" s="61">
        <v>0</v>
      </c>
      <c r="G282" s="61">
        <v>0</v>
      </c>
      <c r="H282" s="61">
        <v>0</v>
      </c>
      <c r="I282" s="62">
        <v>0</v>
      </c>
      <c r="J282" s="62">
        <v>0</v>
      </c>
      <c r="K282" s="62">
        <v>0</v>
      </c>
    </row>
    <row r="283" spans="1:11" ht="47.25" x14ac:dyDescent="0.25">
      <c r="A283" s="196"/>
      <c r="B283" s="196"/>
      <c r="C283" s="60" t="s">
        <v>23</v>
      </c>
      <c r="D283" s="61">
        <v>0</v>
      </c>
      <c r="E283" s="61">
        <v>0</v>
      </c>
      <c r="F283" s="61">
        <v>0</v>
      </c>
      <c r="G283" s="61">
        <v>0</v>
      </c>
      <c r="H283" s="61">
        <v>0</v>
      </c>
      <c r="I283" s="62">
        <v>0</v>
      </c>
      <c r="J283" s="62">
        <v>0</v>
      </c>
      <c r="K283" s="62">
        <v>0</v>
      </c>
    </row>
    <row r="284" spans="1:11" ht="47.25" x14ac:dyDescent="0.25">
      <c r="A284" s="197"/>
      <c r="B284" s="197"/>
      <c r="C284" s="60" t="s">
        <v>28</v>
      </c>
      <c r="D284" s="61">
        <v>0</v>
      </c>
      <c r="E284" s="61">
        <v>0</v>
      </c>
      <c r="F284" s="61">
        <v>0</v>
      </c>
      <c r="G284" s="61">
        <v>0</v>
      </c>
      <c r="H284" s="61">
        <v>0</v>
      </c>
      <c r="I284" s="62">
        <v>0</v>
      </c>
      <c r="J284" s="62">
        <v>0</v>
      </c>
      <c r="K284" s="62">
        <v>0</v>
      </c>
    </row>
    <row r="285" spans="1:11" x14ac:dyDescent="0.25">
      <c r="A285" s="195" t="s">
        <v>229</v>
      </c>
      <c r="B285" s="198" t="s">
        <v>185</v>
      </c>
      <c r="C285" s="60" t="s">
        <v>164</v>
      </c>
      <c r="D285" s="61">
        <f>D286+D287+D288+D289</f>
        <v>200</v>
      </c>
      <c r="E285" s="61">
        <f>E286+E287+E288+E289</f>
        <v>0</v>
      </c>
      <c r="F285" s="61">
        <f>F286+F287+F288+F289</f>
        <v>0</v>
      </c>
      <c r="G285" s="61">
        <f>G286+G287+G288+G289</f>
        <v>200</v>
      </c>
      <c r="H285" s="61">
        <f>H286+H287+H288+H289</f>
        <v>200</v>
      </c>
      <c r="I285" s="62">
        <f t="shared" si="55"/>
        <v>100</v>
      </c>
      <c r="J285" s="62">
        <v>0</v>
      </c>
      <c r="K285" s="62">
        <v>0</v>
      </c>
    </row>
    <row r="286" spans="1:11" ht="31.5" x14ac:dyDescent="0.25">
      <c r="A286" s="196"/>
      <c r="B286" s="198"/>
      <c r="C286" s="60" t="s">
        <v>19</v>
      </c>
      <c r="D286" s="61">
        <f>D292+D297+D302</f>
        <v>0</v>
      </c>
      <c r="E286" s="61">
        <f>E292+E297+E302</f>
        <v>0</v>
      </c>
      <c r="F286" s="61">
        <f>F292+F297+F302</f>
        <v>0</v>
      </c>
      <c r="G286" s="61">
        <f>G292+G297+G302</f>
        <v>0</v>
      </c>
      <c r="H286" s="61">
        <f>H292+H297+H302</f>
        <v>0</v>
      </c>
      <c r="I286" s="62">
        <v>0</v>
      </c>
      <c r="J286" s="62">
        <v>0</v>
      </c>
      <c r="K286" s="62">
        <v>0</v>
      </c>
    </row>
    <row r="287" spans="1:11" ht="47.25" x14ac:dyDescent="0.25">
      <c r="A287" s="196"/>
      <c r="B287" s="198"/>
      <c r="C287" s="60" t="s">
        <v>21</v>
      </c>
      <c r="D287" s="61">
        <f t="shared" ref="D287:H289" si="58">D293+D298+D303</f>
        <v>0</v>
      </c>
      <c r="E287" s="61">
        <f t="shared" si="58"/>
        <v>0</v>
      </c>
      <c r="F287" s="61">
        <f t="shared" si="58"/>
        <v>0</v>
      </c>
      <c r="G287" s="61">
        <f t="shared" si="58"/>
        <v>0</v>
      </c>
      <c r="H287" s="61">
        <f t="shared" si="58"/>
        <v>0</v>
      </c>
      <c r="I287" s="62">
        <v>0</v>
      </c>
      <c r="J287" s="62">
        <v>0</v>
      </c>
      <c r="K287" s="62">
        <v>0</v>
      </c>
    </row>
    <row r="288" spans="1:11" ht="47.25" x14ac:dyDescent="0.25">
      <c r="A288" s="196"/>
      <c r="B288" s="198"/>
      <c r="C288" s="60" t="s">
        <v>23</v>
      </c>
      <c r="D288" s="61">
        <f t="shared" si="58"/>
        <v>0</v>
      </c>
      <c r="E288" s="61">
        <f t="shared" si="58"/>
        <v>0</v>
      </c>
      <c r="F288" s="61">
        <f t="shared" si="58"/>
        <v>0</v>
      </c>
      <c r="G288" s="61">
        <f t="shared" si="58"/>
        <v>0</v>
      </c>
      <c r="H288" s="61">
        <f t="shared" si="58"/>
        <v>0</v>
      </c>
      <c r="I288" s="62">
        <v>0</v>
      </c>
      <c r="J288" s="62">
        <v>0</v>
      </c>
      <c r="K288" s="62">
        <v>0</v>
      </c>
    </row>
    <row r="289" spans="1:11" ht="47.25" x14ac:dyDescent="0.25">
      <c r="A289" s="196"/>
      <c r="B289" s="198"/>
      <c r="C289" s="60" t="s">
        <v>28</v>
      </c>
      <c r="D289" s="61">
        <f t="shared" si="58"/>
        <v>200</v>
      </c>
      <c r="E289" s="61">
        <f t="shared" si="58"/>
        <v>0</v>
      </c>
      <c r="F289" s="61">
        <f t="shared" si="58"/>
        <v>0</v>
      </c>
      <c r="G289" s="61">
        <f t="shared" si="58"/>
        <v>200</v>
      </c>
      <c r="H289" s="61">
        <f t="shared" si="58"/>
        <v>200</v>
      </c>
      <c r="I289" s="62">
        <f t="shared" si="55"/>
        <v>100</v>
      </c>
      <c r="J289" s="62">
        <v>0</v>
      </c>
      <c r="K289" s="62">
        <v>0</v>
      </c>
    </row>
    <row r="290" spans="1:11" x14ac:dyDescent="0.25">
      <c r="A290" s="196"/>
      <c r="B290" s="199" t="s">
        <v>25</v>
      </c>
      <c r="C290" s="200"/>
      <c r="D290" s="200"/>
      <c r="E290" s="200"/>
      <c r="F290" s="200"/>
      <c r="G290" s="200"/>
      <c r="H290" s="200"/>
      <c r="I290" s="200"/>
      <c r="J290" s="200"/>
      <c r="K290" s="201"/>
    </row>
    <row r="291" spans="1:11" x14ac:dyDescent="0.25">
      <c r="A291" s="196"/>
      <c r="B291" s="202" t="s">
        <v>173</v>
      </c>
      <c r="C291" s="60" t="s">
        <v>164</v>
      </c>
      <c r="D291" s="61">
        <f>D292+D293+D294+D295</f>
        <v>0</v>
      </c>
      <c r="E291" s="61">
        <f>E292+E293+E294+E295</f>
        <v>0</v>
      </c>
      <c r="F291" s="61">
        <f>F292+F293+F294+F295</f>
        <v>0</v>
      </c>
      <c r="G291" s="61">
        <f>G292+G293+G294+G295</f>
        <v>0</v>
      </c>
      <c r="H291" s="61">
        <f>H292+H293+H294+H295</f>
        <v>0</v>
      </c>
      <c r="I291" s="62">
        <v>0</v>
      </c>
      <c r="J291" s="62">
        <v>0</v>
      </c>
      <c r="K291" s="62">
        <v>0</v>
      </c>
    </row>
    <row r="292" spans="1:11" ht="31.5" x14ac:dyDescent="0.25">
      <c r="A292" s="196"/>
      <c r="B292" s="202"/>
      <c r="C292" s="60" t="s">
        <v>19</v>
      </c>
      <c r="D292" s="61">
        <f>D312</f>
        <v>0</v>
      </c>
      <c r="E292" s="61">
        <f>E312</f>
        <v>0</v>
      </c>
      <c r="F292" s="61">
        <f>F312</f>
        <v>0</v>
      </c>
      <c r="G292" s="61">
        <f>G312</f>
        <v>0</v>
      </c>
      <c r="H292" s="61">
        <f>H312</f>
        <v>0</v>
      </c>
      <c r="I292" s="62">
        <v>0</v>
      </c>
      <c r="J292" s="62">
        <v>0</v>
      </c>
      <c r="K292" s="62">
        <v>0</v>
      </c>
    </row>
    <row r="293" spans="1:11" ht="47.25" x14ac:dyDescent="0.25">
      <c r="A293" s="196"/>
      <c r="B293" s="202"/>
      <c r="C293" s="60" t="s">
        <v>21</v>
      </c>
      <c r="D293" s="61">
        <v>0</v>
      </c>
      <c r="E293" s="61">
        <v>0</v>
      </c>
      <c r="F293" s="61">
        <v>0</v>
      </c>
      <c r="G293" s="61">
        <v>0</v>
      </c>
      <c r="H293" s="61">
        <v>0</v>
      </c>
      <c r="I293" s="62">
        <v>0</v>
      </c>
      <c r="J293" s="62">
        <v>0</v>
      </c>
      <c r="K293" s="62">
        <v>0</v>
      </c>
    </row>
    <row r="294" spans="1:11" ht="47.25" x14ac:dyDescent="0.25">
      <c r="A294" s="196"/>
      <c r="B294" s="202"/>
      <c r="C294" s="60" t="s">
        <v>23</v>
      </c>
      <c r="D294" s="61">
        <v>0</v>
      </c>
      <c r="E294" s="61">
        <v>0</v>
      </c>
      <c r="F294" s="61">
        <v>0</v>
      </c>
      <c r="G294" s="61">
        <v>0</v>
      </c>
      <c r="H294" s="61">
        <v>0</v>
      </c>
      <c r="I294" s="62">
        <v>0</v>
      </c>
      <c r="J294" s="62">
        <v>0</v>
      </c>
      <c r="K294" s="62">
        <v>0</v>
      </c>
    </row>
    <row r="295" spans="1:11" ht="47.25" x14ac:dyDescent="0.25">
      <c r="A295" s="196"/>
      <c r="B295" s="202"/>
      <c r="C295" s="60" t="s">
        <v>28</v>
      </c>
      <c r="D295" s="61">
        <v>0</v>
      </c>
      <c r="E295" s="61">
        <v>0</v>
      </c>
      <c r="F295" s="61">
        <v>0</v>
      </c>
      <c r="G295" s="61">
        <v>0</v>
      </c>
      <c r="H295" s="61">
        <v>0</v>
      </c>
      <c r="I295" s="62">
        <v>0</v>
      </c>
      <c r="J295" s="62">
        <v>0</v>
      </c>
      <c r="K295" s="62">
        <v>0</v>
      </c>
    </row>
    <row r="296" spans="1:11" x14ac:dyDescent="0.25">
      <c r="A296" s="196"/>
      <c r="B296" s="195" t="s">
        <v>230</v>
      </c>
      <c r="C296" s="60" t="s">
        <v>164</v>
      </c>
      <c r="D296" s="61">
        <f>D297+D298+D299+D300</f>
        <v>200</v>
      </c>
      <c r="E296" s="61">
        <f>E297+E298+E299+E300</f>
        <v>0</v>
      </c>
      <c r="F296" s="61">
        <f>F297+F298+F299+F300</f>
        <v>0</v>
      </c>
      <c r="G296" s="61">
        <f>G297+G298+G299+G300</f>
        <v>200</v>
      </c>
      <c r="H296" s="61">
        <f>H297+H298+H299+H300</f>
        <v>200</v>
      </c>
      <c r="I296" s="62">
        <f t="shared" ref="I296:I321" si="59">H296/D296*100</f>
        <v>100</v>
      </c>
      <c r="J296" s="62">
        <v>0</v>
      </c>
      <c r="K296" s="62">
        <v>0</v>
      </c>
    </row>
    <row r="297" spans="1:11" ht="31.5" x14ac:dyDescent="0.25">
      <c r="A297" s="196"/>
      <c r="B297" s="196"/>
      <c r="C297" s="60" t="s">
        <v>19</v>
      </c>
      <c r="D297" s="61">
        <f>D322</f>
        <v>0</v>
      </c>
      <c r="E297" s="61">
        <f>E322</f>
        <v>0</v>
      </c>
      <c r="F297" s="61">
        <f>F322</f>
        <v>0</v>
      </c>
      <c r="G297" s="61">
        <f>G322</f>
        <v>0</v>
      </c>
      <c r="H297" s="61">
        <f>H322</f>
        <v>0</v>
      </c>
      <c r="I297" s="62">
        <v>0</v>
      </c>
      <c r="J297" s="62">
        <v>0</v>
      </c>
      <c r="K297" s="62">
        <v>0</v>
      </c>
    </row>
    <row r="298" spans="1:11" ht="47.25" x14ac:dyDescent="0.25">
      <c r="A298" s="196"/>
      <c r="B298" s="196"/>
      <c r="C298" s="60" t="s">
        <v>21</v>
      </c>
      <c r="D298" s="61">
        <f t="shared" ref="D298:H300" si="60">D323</f>
        <v>0</v>
      </c>
      <c r="E298" s="61">
        <f t="shared" si="60"/>
        <v>0</v>
      </c>
      <c r="F298" s="61">
        <f t="shared" si="60"/>
        <v>0</v>
      </c>
      <c r="G298" s="61">
        <f t="shared" si="60"/>
        <v>0</v>
      </c>
      <c r="H298" s="61">
        <f t="shared" si="60"/>
        <v>0</v>
      </c>
      <c r="I298" s="62">
        <v>0</v>
      </c>
      <c r="J298" s="62">
        <v>0</v>
      </c>
      <c r="K298" s="62">
        <v>0</v>
      </c>
    </row>
    <row r="299" spans="1:11" ht="47.25" x14ac:dyDescent="0.25">
      <c r="A299" s="196"/>
      <c r="B299" s="196"/>
      <c r="C299" s="60" t="s">
        <v>23</v>
      </c>
      <c r="D299" s="61">
        <f t="shared" si="60"/>
        <v>0</v>
      </c>
      <c r="E299" s="61">
        <f t="shared" si="60"/>
        <v>0</v>
      </c>
      <c r="F299" s="61">
        <f t="shared" si="60"/>
        <v>0</v>
      </c>
      <c r="G299" s="61">
        <f t="shared" si="60"/>
        <v>0</v>
      </c>
      <c r="H299" s="61">
        <f t="shared" si="60"/>
        <v>0</v>
      </c>
      <c r="I299" s="62">
        <v>0</v>
      </c>
      <c r="J299" s="62">
        <v>0</v>
      </c>
      <c r="K299" s="62">
        <v>0</v>
      </c>
    </row>
    <row r="300" spans="1:11" ht="47.25" x14ac:dyDescent="0.25">
      <c r="A300" s="196"/>
      <c r="B300" s="197"/>
      <c r="C300" s="60" t="s">
        <v>28</v>
      </c>
      <c r="D300" s="61">
        <f t="shared" si="60"/>
        <v>200</v>
      </c>
      <c r="E300" s="61">
        <f t="shared" si="60"/>
        <v>0</v>
      </c>
      <c r="F300" s="61">
        <f t="shared" si="60"/>
        <v>0</v>
      </c>
      <c r="G300" s="61">
        <f t="shared" si="60"/>
        <v>200</v>
      </c>
      <c r="H300" s="61">
        <f t="shared" si="60"/>
        <v>200</v>
      </c>
      <c r="I300" s="62">
        <v>0</v>
      </c>
      <c r="J300" s="62">
        <v>0</v>
      </c>
      <c r="K300" s="62">
        <v>0</v>
      </c>
    </row>
    <row r="301" spans="1:11" x14ac:dyDescent="0.25">
      <c r="A301" s="196"/>
      <c r="B301" s="195" t="s">
        <v>167</v>
      </c>
      <c r="C301" s="60" t="s">
        <v>164</v>
      </c>
      <c r="D301" s="61">
        <f>D302+D303+D304+D305</f>
        <v>0</v>
      </c>
      <c r="E301" s="61">
        <f>E302+E303+E304+E305</f>
        <v>0</v>
      </c>
      <c r="F301" s="61">
        <f>F302+F303+F304+F305</f>
        <v>0</v>
      </c>
      <c r="G301" s="61">
        <f>G302+G303+G304+G305</f>
        <v>0</v>
      </c>
      <c r="H301" s="61">
        <f>H302+H303+H304+H305</f>
        <v>0</v>
      </c>
      <c r="I301" s="62">
        <v>0</v>
      </c>
      <c r="J301" s="62">
        <v>0</v>
      </c>
      <c r="K301" s="62">
        <v>0</v>
      </c>
    </row>
    <row r="302" spans="1:11" ht="31.5" x14ac:dyDescent="0.25">
      <c r="A302" s="196"/>
      <c r="B302" s="196"/>
      <c r="C302" s="60" t="s">
        <v>19</v>
      </c>
      <c r="D302" s="61">
        <f>D307</f>
        <v>0</v>
      </c>
      <c r="E302" s="61">
        <f>E307</f>
        <v>0</v>
      </c>
      <c r="F302" s="61">
        <f>F307</f>
        <v>0</v>
      </c>
      <c r="G302" s="61">
        <f>G307</f>
        <v>0</v>
      </c>
      <c r="H302" s="61">
        <f>H307</f>
        <v>0</v>
      </c>
      <c r="I302" s="62">
        <v>0</v>
      </c>
      <c r="J302" s="62">
        <v>0</v>
      </c>
      <c r="K302" s="62">
        <v>0</v>
      </c>
    </row>
    <row r="303" spans="1:11" ht="47.25" x14ac:dyDescent="0.25">
      <c r="A303" s="196"/>
      <c r="B303" s="196"/>
      <c r="C303" s="60" t="s">
        <v>21</v>
      </c>
      <c r="D303" s="61">
        <f t="shared" ref="D303:H305" si="61">D308</f>
        <v>0</v>
      </c>
      <c r="E303" s="61">
        <f t="shared" si="61"/>
        <v>0</v>
      </c>
      <c r="F303" s="61">
        <f t="shared" si="61"/>
        <v>0</v>
      </c>
      <c r="G303" s="61">
        <f t="shared" si="61"/>
        <v>0</v>
      </c>
      <c r="H303" s="61">
        <f t="shared" si="61"/>
        <v>0</v>
      </c>
      <c r="I303" s="62">
        <v>0</v>
      </c>
      <c r="J303" s="62">
        <v>0</v>
      </c>
      <c r="K303" s="62">
        <v>0</v>
      </c>
    </row>
    <row r="304" spans="1:11" ht="47.25" x14ac:dyDescent="0.25">
      <c r="A304" s="196"/>
      <c r="B304" s="196"/>
      <c r="C304" s="60" t="s">
        <v>23</v>
      </c>
      <c r="D304" s="61">
        <f t="shared" si="61"/>
        <v>0</v>
      </c>
      <c r="E304" s="61">
        <f t="shared" si="61"/>
        <v>0</v>
      </c>
      <c r="F304" s="61">
        <f t="shared" si="61"/>
        <v>0</v>
      </c>
      <c r="G304" s="61">
        <f t="shared" si="61"/>
        <v>0</v>
      </c>
      <c r="H304" s="61">
        <f t="shared" si="61"/>
        <v>0</v>
      </c>
      <c r="I304" s="62">
        <v>0</v>
      </c>
      <c r="J304" s="62">
        <v>0</v>
      </c>
      <c r="K304" s="62">
        <v>0</v>
      </c>
    </row>
    <row r="305" spans="1:11" ht="47.25" x14ac:dyDescent="0.25">
      <c r="A305" s="197"/>
      <c r="B305" s="197"/>
      <c r="C305" s="60" t="s">
        <v>28</v>
      </c>
      <c r="D305" s="61">
        <f t="shared" si="61"/>
        <v>0</v>
      </c>
      <c r="E305" s="61">
        <f t="shared" si="61"/>
        <v>0</v>
      </c>
      <c r="F305" s="61">
        <f t="shared" si="61"/>
        <v>0</v>
      </c>
      <c r="G305" s="61">
        <f t="shared" si="61"/>
        <v>0</v>
      </c>
      <c r="H305" s="61">
        <f t="shared" si="61"/>
        <v>0</v>
      </c>
      <c r="I305" s="62">
        <v>0</v>
      </c>
      <c r="J305" s="62">
        <v>0</v>
      </c>
      <c r="K305" s="62">
        <v>0</v>
      </c>
    </row>
    <row r="306" spans="1:11" x14ac:dyDescent="0.25">
      <c r="A306" s="195" t="s">
        <v>231</v>
      </c>
      <c r="B306" s="195" t="s">
        <v>232</v>
      </c>
      <c r="C306" s="60" t="s">
        <v>164</v>
      </c>
      <c r="D306" s="61">
        <f>D307+D308+D309+D310</f>
        <v>0</v>
      </c>
      <c r="E306" s="61">
        <f>E307+E308+E309+E310</f>
        <v>0</v>
      </c>
      <c r="F306" s="61">
        <f>F307+F308+F309+F310</f>
        <v>0</v>
      </c>
      <c r="G306" s="61">
        <f>G307+G308+G309+G310</f>
        <v>0</v>
      </c>
      <c r="H306" s="61">
        <f>H307+H308+H309+H310</f>
        <v>0</v>
      </c>
      <c r="I306" s="62">
        <v>0</v>
      </c>
      <c r="J306" s="62">
        <v>0</v>
      </c>
      <c r="K306" s="62">
        <v>0</v>
      </c>
    </row>
    <row r="307" spans="1:11" ht="31.5" x14ac:dyDescent="0.25">
      <c r="A307" s="196"/>
      <c r="B307" s="196"/>
      <c r="C307" s="60" t="s">
        <v>19</v>
      </c>
      <c r="D307" s="61">
        <v>0</v>
      </c>
      <c r="E307" s="61">
        <v>0</v>
      </c>
      <c r="F307" s="61">
        <v>0</v>
      </c>
      <c r="G307" s="61">
        <v>0</v>
      </c>
      <c r="H307" s="61">
        <v>0</v>
      </c>
      <c r="I307" s="62">
        <v>0</v>
      </c>
      <c r="J307" s="62">
        <v>0</v>
      </c>
      <c r="K307" s="62">
        <v>0</v>
      </c>
    </row>
    <row r="308" spans="1:11" ht="47.25" x14ac:dyDescent="0.25">
      <c r="A308" s="196"/>
      <c r="B308" s="196"/>
      <c r="C308" s="60" t="s">
        <v>21</v>
      </c>
      <c r="D308" s="61">
        <v>0</v>
      </c>
      <c r="E308" s="61">
        <v>0</v>
      </c>
      <c r="F308" s="61">
        <v>0</v>
      </c>
      <c r="G308" s="61">
        <v>0</v>
      </c>
      <c r="H308" s="61">
        <v>0</v>
      </c>
      <c r="I308" s="62">
        <v>0</v>
      </c>
      <c r="J308" s="62">
        <v>0</v>
      </c>
      <c r="K308" s="62">
        <v>0</v>
      </c>
    </row>
    <row r="309" spans="1:11" ht="47.25" x14ac:dyDescent="0.25">
      <c r="A309" s="196"/>
      <c r="B309" s="196"/>
      <c r="C309" s="60" t="s">
        <v>23</v>
      </c>
      <c r="D309" s="61">
        <v>0</v>
      </c>
      <c r="E309" s="61">
        <v>0</v>
      </c>
      <c r="F309" s="61">
        <v>0</v>
      </c>
      <c r="G309" s="61">
        <v>0</v>
      </c>
      <c r="H309" s="61">
        <v>0</v>
      </c>
      <c r="I309" s="62">
        <v>0</v>
      </c>
      <c r="J309" s="62">
        <v>0</v>
      </c>
      <c r="K309" s="62">
        <v>0</v>
      </c>
    </row>
    <row r="310" spans="1:11" ht="47.25" x14ac:dyDescent="0.25">
      <c r="A310" s="197"/>
      <c r="B310" s="197"/>
      <c r="C310" s="60" t="s">
        <v>28</v>
      </c>
      <c r="D310" s="61">
        <v>0</v>
      </c>
      <c r="E310" s="61">
        <v>0</v>
      </c>
      <c r="F310" s="61">
        <v>0</v>
      </c>
      <c r="G310" s="61">
        <v>0</v>
      </c>
      <c r="H310" s="61">
        <v>0</v>
      </c>
      <c r="I310" s="62">
        <v>0</v>
      </c>
      <c r="J310" s="62">
        <v>0</v>
      </c>
      <c r="K310" s="62">
        <v>0</v>
      </c>
    </row>
    <row r="311" spans="1:11" x14ac:dyDescent="0.25">
      <c r="A311" s="195" t="s">
        <v>233</v>
      </c>
      <c r="B311" s="195" t="s">
        <v>173</v>
      </c>
      <c r="C311" s="60" t="s">
        <v>164</v>
      </c>
      <c r="D311" s="61">
        <f>D312+D313+D314+D315</f>
        <v>0</v>
      </c>
      <c r="E311" s="61">
        <f>E312+E313+E314+E315</f>
        <v>0</v>
      </c>
      <c r="F311" s="61">
        <f>F312+F313+F314+F315</f>
        <v>0</v>
      </c>
      <c r="G311" s="61">
        <f>G312+G313+G314+G315</f>
        <v>0</v>
      </c>
      <c r="H311" s="61">
        <f>H312+H313+H314+H315</f>
        <v>0</v>
      </c>
      <c r="I311" s="62">
        <v>0</v>
      </c>
      <c r="J311" s="62">
        <v>0</v>
      </c>
      <c r="K311" s="62">
        <v>0</v>
      </c>
    </row>
    <row r="312" spans="1:11" ht="31.5" x14ac:dyDescent="0.25">
      <c r="A312" s="196"/>
      <c r="B312" s="196"/>
      <c r="C312" s="60" t="s">
        <v>19</v>
      </c>
      <c r="D312" s="61">
        <v>0</v>
      </c>
      <c r="E312" s="61">
        <v>0</v>
      </c>
      <c r="F312" s="61">
        <f>79-79</f>
        <v>0</v>
      </c>
      <c r="G312" s="61">
        <f>79-79</f>
        <v>0</v>
      </c>
      <c r="H312" s="61">
        <f>79-79</f>
        <v>0</v>
      </c>
      <c r="I312" s="62">
        <v>0</v>
      </c>
      <c r="J312" s="62">
        <v>0</v>
      </c>
      <c r="K312" s="62">
        <v>0</v>
      </c>
    </row>
    <row r="313" spans="1:11" ht="47.25" x14ac:dyDescent="0.25">
      <c r="A313" s="196"/>
      <c r="B313" s="196"/>
      <c r="C313" s="60" t="s">
        <v>21</v>
      </c>
      <c r="D313" s="61">
        <v>0</v>
      </c>
      <c r="E313" s="61">
        <v>0</v>
      </c>
      <c r="F313" s="61">
        <v>0</v>
      </c>
      <c r="G313" s="61">
        <v>0</v>
      </c>
      <c r="H313" s="61">
        <v>0</v>
      </c>
      <c r="I313" s="62">
        <v>0</v>
      </c>
      <c r="J313" s="62">
        <v>0</v>
      </c>
      <c r="K313" s="62">
        <v>0</v>
      </c>
    </row>
    <row r="314" spans="1:11" ht="47.25" x14ac:dyDescent="0.25">
      <c r="A314" s="196"/>
      <c r="B314" s="196"/>
      <c r="C314" s="60" t="s">
        <v>23</v>
      </c>
      <c r="D314" s="61">
        <v>0</v>
      </c>
      <c r="E314" s="61">
        <v>0</v>
      </c>
      <c r="F314" s="61">
        <v>0</v>
      </c>
      <c r="G314" s="61">
        <v>0</v>
      </c>
      <c r="H314" s="61">
        <v>0</v>
      </c>
      <c r="I314" s="62">
        <v>0</v>
      </c>
      <c r="J314" s="62">
        <v>0</v>
      </c>
      <c r="K314" s="62">
        <v>0</v>
      </c>
    </row>
    <row r="315" spans="1:11" ht="47.25" x14ac:dyDescent="0.25">
      <c r="A315" s="197"/>
      <c r="B315" s="197"/>
      <c r="C315" s="60" t="s">
        <v>28</v>
      </c>
      <c r="D315" s="61">
        <v>0</v>
      </c>
      <c r="E315" s="61">
        <v>0</v>
      </c>
      <c r="F315" s="61">
        <v>0</v>
      </c>
      <c r="G315" s="61">
        <v>0</v>
      </c>
      <c r="H315" s="61">
        <v>0</v>
      </c>
      <c r="I315" s="62">
        <v>0</v>
      </c>
      <c r="J315" s="62">
        <v>0</v>
      </c>
      <c r="K315" s="62">
        <v>0</v>
      </c>
    </row>
    <row r="316" spans="1:11" x14ac:dyDescent="0.25">
      <c r="A316" s="195" t="s">
        <v>234</v>
      </c>
      <c r="B316" s="195" t="s">
        <v>217</v>
      </c>
      <c r="C316" s="60" t="s">
        <v>164</v>
      </c>
      <c r="D316" s="61">
        <f>D317+D318+D319+D320</f>
        <v>0</v>
      </c>
      <c r="E316" s="61">
        <f>E317+E318+E319+E320</f>
        <v>0</v>
      </c>
      <c r="F316" s="61">
        <f>F317+F318+F319+F320</f>
        <v>0</v>
      </c>
      <c r="G316" s="61">
        <f>G317+G318+G319+G320</f>
        <v>0</v>
      </c>
      <c r="H316" s="61">
        <f>H317+H318+H319+H320</f>
        <v>0</v>
      </c>
      <c r="I316" s="62">
        <v>0</v>
      </c>
      <c r="J316" s="62">
        <v>0</v>
      </c>
      <c r="K316" s="62">
        <v>0</v>
      </c>
    </row>
    <row r="317" spans="1:11" ht="31.5" x14ac:dyDescent="0.25">
      <c r="A317" s="196"/>
      <c r="B317" s="196"/>
      <c r="C317" s="60" t="s">
        <v>19</v>
      </c>
      <c r="D317" s="61">
        <v>0</v>
      </c>
      <c r="E317" s="61">
        <v>0</v>
      </c>
      <c r="F317" s="61">
        <v>0</v>
      </c>
      <c r="G317" s="61">
        <v>0</v>
      </c>
      <c r="H317" s="61">
        <v>0</v>
      </c>
      <c r="I317" s="62">
        <v>0</v>
      </c>
      <c r="J317" s="62">
        <v>0</v>
      </c>
      <c r="K317" s="62">
        <v>0</v>
      </c>
    </row>
    <row r="318" spans="1:11" ht="47.25" x14ac:dyDescent="0.25">
      <c r="A318" s="196"/>
      <c r="B318" s="196"/>
      <c r="C318" s="60" t="s">
        <v>21</v>
      </c>
      <c r="D318" s="61">
        <v>0</v>
      </c>
      <c r="E318" s="61">
        <v>0</v>
      </c>
      <c r="F318" s="61">
        <v>0</v>
      </c>
      <c r="G318" s="61">
        <v>0</v>
      </c>
      <c r="H318" s="61">
        <v>0</v>
      </c>
      <c r="I318" s="62">
        <v>0</v>
      </c>
      <c r="J318" s="62">
        <v>0</v>
      </c>
      <c r="K318" s="62">
        <v>0</v>
      </c>
    </row>
    <row r="319" spans="1:11" ht="47.25" x14ac:dyDescent="0.25">
      <c r="A319" s="196"/>
      <c r="B319" s="196"/>
      <c r="C319" s="60" t="s">
        <v>23</v>
      </c>
      <c r="D319" s="61">
        <v>0</v>
      </c>
      <c r="E319" s="61">
        <v>0</v>
      </c>
      <c r="F319" s="61">
        <v>0</v>
      </c>
      <c r="G319" s="61">
        <v>0</v>
      </c>
      <c r="H319" s="61">
        <v>0</v>
      </c>
      <c r="I319" s="62">
        <v>0</v>
      </c>
      <c r="J319" s="62">
        <v>0</v>
      </c>
      <c r="K319" s="62">
        <v>0</v>
      </c>
    </row>
    <row r="320" spans="1:11" ht="47.25" x14ac:dyDescent="0.25">
      <c r="A320" s="197"/>
      <c r="B320" s="197"/>
      <c r="C320" s="60" t="s">
        <v>28</v>
      </c>
      <c r="D320" s="61">
        <v>0</v>
      </c>
      <c r="E320" s="61">
        <v>0</v>
      </c>
      <c r="F320" s="61">
        <v>0</v>
      </c>
      <c r="G320" s="61">
        <v>0</v>
      </c>
      <c r="H320" s="61">
        <v>0</v>
      </c>
      <c r="I320" s="62">
        <v>0</v>
      </c>
      <c r="J320" s="62">
        <v>0</v>
      </c>
      <c r="K320" s="62">
        <v>0</v>
      </c>
    </row>
    <row r="321" spans="1:11" x14ac:dyDescent="0.25">
      <c r="A321" s="195" t="s">
        <v>235</v>
      </c>
      <c r="B321" s="195" t="s">
        <v>236</v>
      </c>
      <c r="C321" s="60" t="s">
        <v>164</v>
      </c>
      <c r="D321" s="61">
        <f>D322+D323+D324+D325</f>
        <v>200</v>
      </c>
      <c r="E321" s="61">
        <f>E322+E323+E324+E325</f>
        <v>0</v>
      </c>
      <c r="F321" s="61">
        <f>F322+F323+F324+F325</f>
        <v>0</v>
      </c>
      <c r="G321" s="61">
        <f>G322+G323+G324+G325</f>
        <v>200</v>
      </c>
      <c r="H321" s="61">
        <f>H322+H323+H324+H325</f>
        <v>200</v>
      </c>
      <c r="I321" s="62">
        <f t="shared" si="59"/>
        <v>100</v>
      </c>
      <c r="J321" s="62">
        <v>0</v>
      </c>
      <c r="K321" s="62">
        <v>0</v>
      </c>
    </row>
    <row r="322" spans="1:11" ht="31.5" x14ac:dyDescent="0.25">
      <c r="A322" s="196"/>
      <c r="B322" s="196"/>
      <c r="C322" s="60" t="s">
        <v>19</v>
      </c>
      <c r="D322" s="61">
        <v>0</v>
      </c>
      <c r="E322" s="61">
        <v>0</v>
      </c>
      <c r="F322" s="61">
        <v>0</v>
      </c>
      <c r="G322" s="61">
        <v>0</v>
      </c>
      <c r="H322" s="61">
        <v>0</v>
      </c>
      <c r="I322" s="62">
        <v>0</v>
      </c>
      <c r="J322" s="62">
        <v>0</v>
      </c>
      <c r="K322" s="62">
        <v>0</v>
      </c>
    </row>
    <row r="323" spans="1:11" ht="47.25" x14ac:dyDescent="0.25">
      <c r="A323" s="196"/>
      <c r="B323" s="196"/>
      <c r="C323" s="60" t="s">
        <v>21</v>
      </c>
      <c r="D323" s="61">
        <v>0</v>
      </c>
      <c r="E323" s="61">
        <v>0</v>
      </c>
      <c r="F323" s="61">
        <v>0</v>
      </c>
      <c r="G323" s="61">
        <v>0</v>
      </c>
      <c r="H323" s="61">
        <v>0</v>
      </c>
      <c r="I323" s="62">
        <v>0</v>
      </c>
      <c r="J323" s="62">
        <v>0</v>
      </c>
      <c r="K323" s="62">
        <v>0</v>
      </c>
    </row>
    <row r="324" spans="1:11" ht="47.25" x14ac:dyDescent="0.25">
      <c r="A324" s="196"/>
      <c r="B324" s="196"/>
      <c r="C324" s="60" t="s">
        <v>23</v>
      </c>
      <c r="D324" s="61">
        <v>0</v>
      </c>
      <c r="E324" s="61">
        <v>0</v>
      </c>
      <c r="F324" s="61">
        <v>0</v>
      </c>
      <c r="G324" s="61">
        <v>0</v>
      </c>
      <c r="H324" s="61">
        <v>0</v>
      </c>
      <c r="I324" s="62">
        <v>0</v>
      </c>
      <c r="J324" s="62">
        <v>0</v>
      </c>
      <c r="K324" s="62">
        <v>0</v>
      </c>
    </row>
    <row r="325" spans="1:11" ht="47.25" x14ac:dyDescent="0.25">
      <c r="A325" s="197"/>
      <c r="B325" s="197"/>
      <c r="C325" s="60" t="s">
        <v>28</v>
      </c>
      <c r="D325" s="61">
        <v>200</v>
      </c>
      <c r="E325" s="61">
        <v>0</v>
      </c>
      <c r="F325" s="61">
        <v>0</v>
      </c>
      <c r="G325" s="61">
        <v>200</v>
      </c>
      <c r="H325" s="61">
        <v>200</v>
      </c>
      <c r="I325" s="62">
        <v>0</v>
      </c>
      <c r="J325" s="62">
        <v>0</v>
      </c>
      <c r="K325" s="62">
        <v>0</v>
      </c>
    </row>
    <row r="326" spans="1:11" x14ac:dyDescent="0.25">
      <c r="A326" s="195" t="s">
        <v>237</v>
      </c>
      <c r="B326" s="198" t="s">
        <v>238</v>
      </c>
      <c r="C326" s="60" t="s">
        <v>164</v>
      </c>
      <c r="D326" s="61">
        <f>D327+D328+D329+D330</f>
        <v>0</v>
      </c>
      <c r="E326" s="61">
        <f>E327+E328+E329+E330</f>
        <v>0</v>
      </c>
      <c r="F326" s="61">
        <f>F327+F328+F329+F330</f>
        <v>0</v>
      </c>
      <c r="G326" s="61">
        <f>G327+G328+G329+G330</f>
        <v>0</v>
      </c>
      <c r="H326" s="61">
        <f>H327+H328+H329+H330</f>
        <v>0</v>
      </c>
      <c r="I326" s="62">
        <v>0</v>
      </c>
      <c r="J326" s="62">
        <v>0</v>
      </c>
      <c r="K326" s="62">
        <v>0</v>
      </c>
    </row>
    <row r="327" spans="1:11" ht="31.5" x14ac:dyDescent="0.25">
      <c r="A327" s="196"/>
      <c r="B327" s="198"/>
      <c r="C327" s="60" t="s">
        <v>19</v>
      </c>
      <c r="D327" s="61">
        <f>D333+D338+D343</f>
        <v>0</v>
      </c>
      <c r="E327" s="61">
        <f>E333+E338+E343</f>
        <v>0</v>
      </c>
      <c r="F327" s="61">
        <f>F333+F338+F343</f>
        <v>0</v>
      </c>
      <c r="G327" s="61">
        <f>G333+G338+G343</f>
        <v>0</v>
      </c>
      <c r="H327" s="61">
        <f>H333+H338+H343</f>
        <v>0</v>
      </c>
      <c r="I327" s="62">
        <v>0</v>
      </c>
      <c r="J327" s="62">
        <v>0</v>
      </c>
      <c r="K327" s="62">
        <v>0</v>
      </c>
    </row>
    <row r="328" spans="1:11" ht="47.25" x14ac:dyDescent="0.25">
      <c r="A328" s="196"/>
      <c r="B328" s="198"/>
      <c r="C328" s="60" t="s">
        <v>21</v>
      </c>
      <c r="D328" s="61">
        <f t="shared" ref="D328:H330" si="62">D334+D339+D344</f>
        <v>0</v>
      </c>
      <c r="E328" s="61">
        <f t="shared" si="62"/>
        <v>0</v>
      </c>
      <c r="F328" s="61">
        <f t="shared" si="62"/>
        <v>0</v>
      </c>
      <c r="G328" s="61">
        <f t="shared" si="62"/>
        <v>0</v>
      </c>
      <c r="H328" s="61">
        <f t="shared" si="62"/>
        <v>0</v>
      </c>
      <c r="I328" s="62">
        <v>0</v>
      </c>
      <c r="J328" s="62">
        <v>0</v>
      </c>
      <c r="K328" s="62">
        <v>0</v>
      </c>
    </row>
    <row r="329" spans="1:11" ht="47.25" x14ac:dyDescent="0.25">
      <c r="A329" s="196"/>
      <c r="B329" s="198"/>
      <c r="C329" s="60" t="s">
        <v>23</v>
      </c>
      <c r="D329" s="61">
        <f t="shared" si="62"/>
        <v>0</v>
      </c>
      <c r="E329" s="61">
        <f t="shared" si="62"/>
        <v>0</v>
      </c>
      <c r="F329" s="61">
        <f t="shared" si="62"/>
        <v>0</v>
      </c>
      <c r="G329" s="61">
        <f t="shared" si="62"/>
        <v>0</v>
      </c>
      <c r="H329" s="61">
        <f t="shared" si="62"/>
        <v>0</v>
      </c>
      <c r="I329" s="62">
        <v>0</v>
      </c>
      <c r="J329" s="62">
        <v>0</v>
      </c>
      <c r="K329" s="62">
        <v>0</v>
      </c>
    </row>
    <row r="330" spans="1:11" ht="47.25" x14ac:dyDescent="0.25">
      <c r="A330" s="196"/>
      <c r="B330" s="198"/>
      <c r="C330" s="60" t="s">
        <v>28</v>
      </c>
      <c r="D330" s="61">
        <f t="shared" si="62"/>
        <v>0</v>
      </c>
      <c r="E330" s="61">
        <f t="shared" si="62"/>
        <v>0</v>
      </c>
      <c r="F330" s="61">
        <f t="shared" si="62"/>
        <v>0</v>
      </c>
      <c r="G330" s="61">
        <f t="shared" si="62"/>
        <v>0</v>
      </c>
      <c r="H330" s="61">
        <f t="shared" si="62"/>
        <v>0</v>
      </c>
      <c r="I330" s="62">
        <v>0</v>
      </c>
      <c r="J330" s="62">
        <v>0</v>
      </c>
      <c r="K330" s="62">
        <v>0</v>
      </c>
    </row>
    <row r="331" spans="1:11" x14ac:dyDescent="0.25">
      <c r="A331" s="196"/>
      <c r="B331" s="198" t="s">
        <v>25</v>
      </c>
      <c r="C331" s="198"/>
      <c r="D331" s="198"/>
      <c r="E331" s="198"/>
      <c r="F331" s="198"/>
      <c r="G331" s="56"/>
      <c r="H331" s="56"/>
      <c r="I331" s="58"/>
      <c r="J331" s="58"/>
      <c r="K331" s="58"/>
    </row>
    <row r="332" spans="1:11" x14ac:dyDescent="0.25">
      <c r="A332" s="196"/>
      <c r="B332" s="202" t="s">
        <v>173</v>
      </c>
      <c r="C332" s="60" t="s">
        <v>164</v>
      </c>
      <c r="D332" s="61">
        <f>D333+D334+D335+D336</f>
        <v>0</v>
      </c>
      <c r="E332" s="61">
        <f>E333+E334+E335+E336</f>
        <v>0</v>
      </c>
      <c r="F332" s="61">
        <f>F333+F334+F335+F336</f>
        <v>0</v>
      </c>
      <c r="G332" s="61">
        <f>G333+G334+G335+G336</f>
        <v>0</v>
      </c>
      <c r="H332" s="61">
        <f>H333+H334+H335+H336</f>
        <v>0</v>
      </c>
      <c r="I332" s="62">
        <v>0</v>
      </c>
      <c r="J332" s="62">
        <v>0</v>
      </c>
      <c r="K332" s="62">
        <v>0</v>
      </c>
    </row>
    <row r="333" spans="1:11" ht="31.5" x14ac:dyDescent="0.25">
      <c r="A333" s="196"/>
      <c r="B333" s="202"/>
      <c r="C333" s="60" t="s">
        <v>19</v>
      </c>
      <c r="D333" s="61">
        <f>D353</f>
        <v>0</v>
      </c>
      <c r="E333" s="61">
        <f>E353</f>
        <v>0</v>
      </c>
      <c r="F333" s="61">
        <f>F353</f>
        <v>0</v>
      </c>
      <c r="G333" s="61">
        <f>G353</f>
        <v>0</v>
      </c>
      <c r="H333" s="61">
        <f>H353</f>
        <v>0</v>
      </c>
      <c r="I333" s="62">
        <v>0</v>
      </c>
      <c r="J333" s="62">
        <v>0</v>
      </c>
      <c r="K333" s="62">
        <v>0</v>
      </c>
    </row>
    <row r="334" spans="1:11" ht="47.25" x14ac:dyDescent="0.25">
      <c r="A334" s="196"/>
      <c r="B334" s="202"/>
      <c r="C334" s="60" t="s">
        <v>21</v>
      </c>
      <c r="D334" s="61">
        <f t="shared" ref="D334:H336" si="63">D354</f>
        <v>0</v>
      </c>
      <c r="E334" s="61">
        <f t="shared" si="63"/>
        <v>0</v>
      </c>
      <c r="F334" s="61">
        <f t="shared" si="63"/>
        <v>0</v>
      </c>
      <c r="G334" s="61">
        <f t="shared" si="63"/>
        <v>0</v>
      </c>
      <c r="H334" s="61">
        <f t="shared" si="63"/>
        <v>0</v>
      </c>
      <c r="I334" s="62">
        <v>0</v>
      </c>
      <c r="J334" s="62">
        <v>0</v>
      </c>
      <c r="K334" s="62">
        <v>0</v>
      </c>
    </row>
    <row r="335" spans="1:11" ht="47.25" x14ac:dyDescent="0.25">
      <c r="A335" s="196"/>
      <c r="B335" s="202"/>
      <c r="C335" s="60" t="s">
        <v>23</v>
      </c>
      <c r="D335" s="61">
        <f t="shared" si="63"/>
        <v>0</v>
      </c>
      <c r="E335" s="61">
        <f t="shared" si="63"/>
        <v>0</v>
      </c>
      <c r="F335" s="61">
        <f t="shared" si="63"/>
        <v>0</v>
      </c>
      <c r="G335" s="61">
        <f t="shared" si="63"/>
        <v>0</v>
      </c>
      <c r="H335" s="61">
        <f t="shared" si="63"/>
        <v>0</v>
      </c>
      <c r="I335" s="62">
        <v>0</v>
      </c>
      <c r="J335" s="62">
        <v>0</v>
      </c>
      <c r="K335" s="62">
        <v>0</v>
      </c>
    </row>
    <row r="336" spans="1:11" ht="47.25" x14ac:dyDescent="0.25">
      <c r="A336" s="196"/>
      <c r="B336" s="202"/>
      <c r="C336" s="60" t="s">
        <v>28</v>
      </c>
      <c r="D336" s="61">
        <f t="shared" si="63"/>
        <v>0</v>
      </c>
      <c r="E336" s="61">
        <f t="shared" si="63"/>
        <v>0</v>
      </c>
      <c r="F336" s="61">
        <f t="shared" si="63"/>
        <v>0</v>
      </c>
      <c r="G336" s="61">
        <f t="shared" si="63"/>
        <v>0</v>
      </c>
      <c r="H336" s="61">
        <f t="shared" si="63"/>
        <v>0</v>
      </c>
      <c r="I336" s="62">
        <v>0</v>
      </c>
      <c r="J336" s="62">
        <v>0</v>
      </c>
      <c r="K336" s="62">
        <v>0</v>
      </c>
    </row>
    <row r="337" spans="1:11" x14ac:dyDescent="0.25">
      <c r="A337" s="196"/>
      <c r="B337" s="203" t="s">
        <v>167</v>
      </c>
      <c r="C337" s="60" t="s">
        <v>164</v>
      </c>
      <c r="D337" s="61">
        <f>D338+D339+D340+D341</f>
        <v>0</v>
      </c>
      <c r="E337" s="61">
        <f>E338+E339+E340+E341</f>
        <v>0</v>
      </c>
      <c r="F337" s="61">
        <f>F338+F339+F340+F341</f>
        <v>0</v>
      </c>
      <c r="G337" s="61">
        <f>G338+G339+G340+G341</f>
        <v>0</v>
      </c>
      <c r="H337" s="61">
        <f>H338+H339+H340+H341</f>
        <v>0</v>
      </c>
      <c r="I337" s="62">
        <v>0</v>
      </c>
      <c r="J337" s="62">
        <v>0</v>
      </c>
      <c r="K337" s="62">
        <v>0</v>
      </c>
    </row>
    <row r="338" spans="1:11" ht="31.5" x14ac:dyDescent="0.25">
      <c r="A338" s="196"/>
      <c r="B338" s="204"/>
      <c r="C338" s="60" t="s">
        <v>19</v>
      </c>
      <c r="D338" s="61">
        <f>D358</f>
        <v>0</v>
      </c>
      <c r="E338" s="61">
        <f>E358</f>
        <v>0</v>
      </c>
      <c r="F338" s="61">
        <f>F358</f>
        <v>0</v>
      </c>
      <c r="G338" s="61">
        <f>G358</f>
        <v>0</v>
      </c>
      <c r="H338" s="61">
        <f>H358</f>
        <v>0</v>
      </c>
      <c r="I338" s="62">
        <v>0</v>
      </c>
      <c r="J338" s="62">
        <v>0</v>
      </c>
      <c r="K338" s="62">
        <v>0</v>
      </c>
    </row>
    <row r="339" spans="1:11" ht="47.25" x14ac:dyDescent="0.25">
      <c r="A339" s="196"/>
      <c r="B339" s="204"/>
      <c r="C339" s="60" t="s">
        <v>21</v>
      </c>
      <c r="D339" s="61">
        <f t="shared" ref="D339:H341" si="64">D359</f>
        <v>0</v>
      </c>
      <c r="E339" s="61">
        <f t="shared" si="64"/>
        <v>0</v>
      </c>
      <c r="F339" s="61">
        <f t="shared" si="64"/>
        <v>0</v>
      </c>
      <c r="G339" s="61">
        <f t="shared" si="64"/>
        <v>0</v>
      </c>
      <c r="H339" s="61">
        <f t="shared" si="64"/>
        <v>0</v>
      </c>
      <c r="I339" s="62">
        <v>0</v>
      </c>
      <c r="J339" s="62">
        <v>0</v>
      </c>
      <c r="K339" s="62">
        <v>0</v>
      </c>
    </row>
    <row r="340" spans="1:11" ht="47.25" x14ac:dyDescent="0.25">
      <c r="A340" s="196"/>
      <c r="B340" s="204"/>
      <c r="C340" s="60" t="s">
        <v>23</v>
      </c>
      <c r="D340" s="61">
        <f t="shared" si="64"/>
        <v>0</v>
      </c>
      <c r="E340" s="61">
        <f t="shared" si="64"/>
        <v>0</v>
      </c>
      <c r="F340" s="61">
        <f t="shared" si="64"/>
        <v>0</v>
      </c>
      <c r="G340" s="61">
        <f t="shared" si="64"/>
        <v>0</v>
      </c>
      <c r="H340" s="61">
        <f t="shared" si="64"/>
        <v>0</v>
      </c>
      <c r="I340" s="62">
        <v>0</v>
      </c>
      <c r="J340" s="62">
        <v>0</v>
      </c>
      <c r="K340" s="62">
        <v>0</v>
      </c>
    </row>
    <row r="341" spans="1:11" ht="47.25" x14ac:dyDescent="0.25">
      <c r="A341" s="196"/>
      <c r="B341" s="205"/>
      <c r="C341" s="60" t="s">
        <v>28</v>
      </c>
      <c r="D341" s="61">
        <f t="shared" si="64"/>
        <v>0</v>
      </c>
      <c r="E341" s="61">
        <f t="shared" si="64"/>
        <v>0</v>
      </c>
      <c r="F341" s="61">
        <f t="shared" si="64"/>
        <v>0</v>
      </c>
      <c r="G341" s="61">
        <f t="shared" si="64"/>
        <v>0</v>
      </c>
      <c r="H341" s="61">
        <f t="shared" si="64"/>
        <v>0</v>
      </c>
      <c r="I341" s="62">
        <v>0</v>
      </c>
      <c r="J341" s="62">
        <v>0</v>
      </c>
      <c r="K341" s="62">
        <v>0</v>
      </c>
    </row>
    <row r="342" spans="1:11" x14ac:dyDescent="0.25">
      <c r="A342" s="196"/>
      <c r="B342" s="203" t="s">
        <v>217</v>
      </c>
      <c r="C342" s="60" t="s">
        <v>164</v>
      </c>
      <c r="D342" s="61">
        <f>D343+D344+D345+D346</f>
        <v>0</v>
      </c>
      <c r="E342" s="61">
        <f>E343+E344+E345+E346</f>
        <v>0</v>
      </c>
      <c r="F342" s="61">
        <f>F343+F344+F345+F346</f>
        <v>0</v>
      </c>
      <c r="G342" s="61">
        <f>G343+G344+G345+G346</f>
        <v>0</v>
      </c>
      <c r="H342" s="61">
        <f>H343+H344+H345+H346</f>
        <v>0</v>
      </c>
      <c r="I342" s="62">
        <v>0</v>
      </c>
      <c r="J342" s="62">
        <v>0</v>
      </c>
      <c r="K342" s="62">
        <v>0</v>
      </c>
    </row>
    <row r="343" spans="1:11" ht="31.5" x14ac:dyDescent="0.25">
      <c r="A343" s="196"/>
      <c r="B343" s="204"/>
      <c r="C343" s="60" t="s">
        <v>19</v>
      </c>
      <c r="D343" s="61">
        <f>D348</f>
        <v>0</v>
      </c>
      <c r="E343" s="61">
        <f>E348</f>
        <v>0</v>
      </c>
      <c r="F343" s="61">
        <f>F348</f>
        <v>0</v>
      </c>
      <c r="G343" s="61">
        <f>G348</f>
        <v>0</v>
      </c>
      <c r="H343" s="61">
        <f>H348</f>
        <v>0</v>
      </c>
      <c r="I343" s="62">
        <v>0</v>
      </c>
      <c r="J343" s="62">
        <v>0</v>
      </c>
      <c r="K343" s="62">
        <v>0</v>
      </c>
    </row>
    <row r="344" spans="1:11" ht="47.25" x14ac:dyDescent="0.25">
      <c r="A344" s="196"/>
      <c r="B344" s="204"/>
      <c r="C344" s="60" t="s">
        <v>21</v>
      </c>
      <c r="D344" s="61">
        <f t="shared" ref="D344:H346" si="65">D349</f>
        <v>0</v>
      </c>
      <c r="E344" s="61">
        <f t="shared" si="65"/>
        <v>0</v>
      </c>
      <c r="F344" s="61">
        <f t="shared" si="65"/>
        <v>0</v>
      </c>
      <c r="G344" s="61">
        <f t="shared" si="65"/>
        <v>0</v>
      </c>
      <c r="H344" s="61">
        <f t="shared" si="65"/>
        <v>0</v>
      </c>
      <c r="I344" s="62">
        <v>0</v>
      </c>
      <c r="J344" s="62">
        <v>0</v>
      </c>
      <c r="K344" s="62">
        <v>0</v>
      </c>
    </row>
    <row r="345" spans="1:11" ht="47.25" x14ac:dyDescent="0.25">
      <c r="A345" s="196"/>
      <c r="B345" s="204"/>
      <c r="C345" s="60" t="s">
        <v>23</v>
      </c>
      <c r="D345" s="61">
        <f t="shared" si="65"/>
        <v>0</v>
      </c>
      <c r="E345" s="61">
        <f t="shared" si="65"/>
        <v>0</v>
      </c>
      <c r="F345" s="61">
        <f t="shared" si="65"/>
        <v>0</v>
      </c>
      <c r="G345" s="61">
        <f t="shared" si="65"/>
        <v>0</v>
      </c>
      <c r="H345" s="61">
        <f t="shared" si="65"/>
        <v>0</v>
      </c>
      <c r="I345" s="62">
        <v>0</v>
      </c>
      <c r="J345" s="62">
        <v>0</v>
      </c>
      <c r="K345" s="62">
        <v>0</v>
      </c>
    </row>
    <row r="346" spans="1:11" ht="47.25" x14ac:dyDescent="0.25">
      <c r="A346" s="197"/>
      <c r="B346" s="205"/>
      <c r="C346" s="60" t="s">
        <v>28</v>
      </c>
      <c r="D346" s="61">
        <f t="shared" si="65"/>
        <v>0</v>
      </c>
      <c r="E346" s="61">
        <f t="shared" si="65"/>
        <v>0</v>
      </c>
      <c r="F346" s="61">
        <f t="shared" si="65"/>
        <v>0</v>
      </c>
      <c r="G346" s="61">
        <f t="shared" si="65"/>
        <v>0</v>
      </c>
      <c r="H346" s="61">
        <f t="shared" si="65"/>
        <v>0</v>
      </c>
      <c r="I346" s="62">
        <v>0</v>
      </c>
      <c r="J346" s="62">
        <v>0</v>
      </c>
      <c r="K346" s="62">
        <v>0</v>
      </c>
    </row>
    <row r="347" spans="1:11" x14ac:dyDescent="0.25">
      <c r="A347" s="195" t="s">
        <v>239</v>
      </c>
      <c r="B347" s="203" t="s">
        <v>217</v>
      </c>
      <c r="C347" s="60" t="s">
        <v>164</v>
      </c>
      <c r="D347" s="61">
        <f>D348+D349+D350+D351</f>
        <v>0</v>
      </c>
      <c r="E347" s="61">
        <f>E348+E349+E350+E351</f>
        <v>0</v>
      </c>
      <c r="F347" s="61">
        <f>F348+F349+F350+F351</f>
        <v>0</v>
      </c>
      <c r="G347" s="61">
        <f>G348+G349+G350+G351</f>
        <v>0</v>
      </c>
      <c r="H347" s="61">
        <f>H348+H349+H350+H351</f>
        <v>0</v>
      </c>
      <c r="I347" s="62">
        <v>0</v>
      </c>
      <c r="J347" s="62">
        <v>0</v>
      </c>
      <c r="K347" s="62">
        <v>0</v>
      </c>
    </row>
    <row r="348" spans="1:11" ht="31.5" x14ac:dyDescent="0.25">
      <c r="A348" s="196"/>
      <c r="B348" s="204"/>
      <c r="C348" s="60" t="s">
        <v>19</v>
      </c>
      <c r="D348" s="61">
        <v>0</v>
      </c>
      <c r="E348" s="61">
        <v>0</v>
      </c>
      <c r="F348" s="61">
        <v>0</v>
      </c>
      <c r="G348" s="61">
        <v>0</v>
      </c>
      <c r="H348" s="61">
        <v>0</v>
      </c>
      <c r="I348" s="62">
        <v>0</v>
      </c>
      <c r="J348" s="62">
        <v>0</v>
      </c>
      <c r="K348" s="62">
        <v>0</v>
      </c>
    </row>
    <row r="349" spans="1:11" ht="47.25" x14ac:dyDescent="0.25">
      <c r="A349" s="196"/>
      <c r="B349" s="204"/>
      <c r="C349" s="60" t="s">
        <v>21</v>
      </c>
      <c r="D349" s="61">
        <v>0</v>
      </c>
      <c r="E349" s="61">
        <v>0</v>
      </c>
      <c r="F349" s="61">
        <v>0</v>
      </c>
      <c r="G349" s="61">
        <v>0</v>
      </c>
      <c r="H349" s="61">
        <v>0</v>
      </c>
      <c r="I349" s="62">
        <v>0</v>
      </c>
      <c r="J349" s="62">
        <v>0</v>
      </c>
      <c r="K349" s="62">
        <v>0</v>
      </c>
    </row>
    <row r="350" spans="1:11" ht="47.25" x14ac:dyDescent="0.25">
      <c r="A350" s="196"/>
      <c r="B350" s="204"/>
      <c r="C350" s="60" t="s">
        <v>23</v>
      </c>
      <c r="D350" s="61">
        <v>0</v>
      </c>
      <c r="E350" s="61">
        <v>0</v>
      </c>
      <c r="F350" s="61">
        <v>0</v>
      </c>
      <c r="G350" s="61">
        <v>0</v>
      </c>
      <c r="H350" s="61">
        <v>0</v>
      </c>
      <c r="I350" s="62">
        <v>0</v>
      </c>
      <c r="J350" s="62">
        <v>0</v>
      </c>
      <c r="K350" s="62">
        <v>0</v>
      </c>
    </row>
    <row r="351" spans="1:11" ht="47.25" x14ac:dyDescent="0.25">
      <c r="A351" s="197"/>
      <c r="B351" s="205"/>
      <c r="C351" s="60" t="s">
        <v>28</v>
      </c>
      <c r="D351" s="61">
        <v>0</v>
      </c>
      <c r="E351" s="61">
        <v>0</v>
      </c>
      <c r="F351" s="61">
        <v>0</v>
      </c>
      <c r="G351" s="61">
        <v>0</v>
      </c>
      <c r="H351" s="61">
        <v>0</v>
      </c>
      <c r="I351" s="62">
        <v>0</v>
      </c>
      <c r="J351" s="62">
        <v>0</v>
      </c>
      <c r="K351" s="62">
        <v>0</v>
      </c>
    </row>
    <row r="352" spans="1:11" x14ac:dyDescent="0.25">
      <c r="A352" s="195" t="s">
        <v>240</v>
      </c>
      <c r="B352" s="202" t="s">
        <v>173</v>
      </c>
      <c r="C352" s="60" t="s">
        <v>164</v>
      </c>
      <c r="D352" s="61">
        <f>D353+D354+D355+D356</f>
        <v>0</v>
      </c>
      <c r="E352" s="61">
        <f>E353+E354+E355+E356</f>
        <v>0</v>
      </c>
      <c r="F352" s="61">
        <f>F353+F354+F355+F356</f>
        <v>0</v>
      </c>
      <c r="G352" s="61">
        <f>G353+G354+G355+G356</f>
        <v>0</v>
      </c>
      <c r="H352" s="61">
        <f>H353+H354+H355+H356</f>
        <v>0</v>
      </c>
      <c r="I352" s="62">
        <v>0</v>
      </c>
      <c r="J352" s="62">
        <v>0</v>
      </c>
      <c r="K352" s="62">
        <v>0</v>
      </c>
    </row>
    <row r="353" spans="1:11" ht="31.5" x14ac:dyDescent="0.25">
      <c r="A353" s="196"/>
      <c r="B353" s="202"/>
      <c r="C353" s="60" t="s">
        <v>19</v>
      </c>
      <c r="D353" s="61">
        <v>0</v>
      </c>
      <c r="E353" s="61">
        <v>0</v>
      </c>
      <c r="F353" s="61">
        <f>164-164</f>
        <v>0</v>
      </c>
      <c r="G353" s="61">
        <f>164-164</f>
        <v>0</v>
      </c>
      <c r="H353" s="61">
        <f>164-164</f>
        <v>0</v>
      </c>
      <c r="I353" s="62">
        <v>0</v>
      </c>
      <c r="J353" s="62">
        <v>0</v>
      </c>
      <c r="K353" s="62">
        <v>0</v>
      </c>
    </row>
    <row r="354" spans="1:11" ht="47.25" x14ac:dyDescent="0.25">
      <c r="A354" s="196"/>
      <c r="B354" s="202"/>
      <c r="C354" s="60" t="s">
        <v>21</v>
      </c>
      <c r="D354" s="61">
        <v>0</v>
      </c>
      <c r="E354" s="61">
        <v>0</v>
      </c>
      <c r="F354" s="61">
        <v>0</v>
      </c>
      <c r="G354" s="61">
        <v>0</v>
      </c>
      <c r="H354" s="61">
        <v>0</v>
      </c>
      <c r="I354" s="62">
        <v>0</v>
      </c>
      <c r="J354" s="62">
        <v>0</v>
      </c>
      <c r="K354" s="62">
        <v>0</v>
      </c>
    </row>
    <row r="355" spans="1:11" ht="47.25" x14ac:dyDescent="0.25">
      <c r="A355" s="196"/>
      <c r="B355" s="202"/>
      <c r="C355" s="60" t="s">
        <v>23</v>
      </c>
      <c r="D355" s="61">
        <v>0</v>
      </c>
      <c r="E355" s="61">
        <v>0</v>
      </c>
      <c r="F355" s="61">
        <v>0</v>
      </c>
      <c r="G355" s="61">
        <v>0</v>
      </c>
      <c r="H355" s="61">
        <v>0</v>
      </c>
      <c r="I355" s="62">
        <v>0</v>
      </c>
      <c r="J355" s="62">
        <v>0</v>
      </c>
      <c r="K355" s="62">
        <v>0</v>
      </c>
    </row>
    <row r="356" spans="1:11" ht="47.25" x14ac:dyDescent="0.25">
      <c r="A356" s="197"/>
      <c r="B356" s="202"/>
      <c r="C356" s="60" t="s">
        <v>28</v>
      </c>
      <c r="D356" s="61">
        <v>0</v>
      </c>
      <c r="E356" s="61">
        <v>0</v>
      </c>
      <c r="F356" s="61">
        <v>0</v>
      </c>
      <c r="G356" s="61">
        <v>0</v>
      </c>
      <c r="H356" s="61">
        <v>0</v>
      </c>
      <c r="I356" s="62">
        <v>0</v>
      </c>
      <c r="J356" s="62">
        <v>0</v>
      </c>
      <c r="K356" s="62">
        <v>0</v>
      </c>
    </row>
    <row r="357" spans="1:11" x14ac:dyDescent="0.25">
      <c r="A357" s="195" t="s">
        <v>241</v>
      </c>
      <c r="B357" s="203" t="s">
        <v>167</v>
      </c>
      <c r="C357" s="60" t="s">
        <v>164</v>
      </c>
      <c r="D357" s="61">
        <f>D358+D359+D360+D361</f>
        <v>0</v>
      </c>
      <c r="E357" s="61">
        <f>E358+E359+E360+E361</f>
        <v>0</v>
      </c>
      <c r="F357" s="61">
        <f>F358+F359+F360+F361</f>
        <v>0</v>
      </c>
      <c r="G357" s="61">
        <f>G358+G359+G360+G361</f>
        <v>0</v>
      </c>
      <c r="H357" s="61">
        <f>H358+H359+H360+H361</f>
        <v>0</v>
      </c>
      <c r="I357" s="62">
        <v>0</v>
      </c>
      <c r="J357" s="62">
        <v>0</v>
      </c>
      <c r="K357" s="62">
        <v>0</v>
      </c>
    </row>
    <row r="358" spans="1:11" ht="31.5" x14ac:dyDescent="0.25">
      <c r="A358" s="196"/>
      <c r="B358" s="204"/>
      <c r="C358" s="60" t="s">
        <v>19</v>
      </c>
      <c r="D358" s="61">
        <v>0</v>
      </c>
      <c r="E358" s="61">
        <v>0</v>
      </c>
      <c r="F358" s="61">
        <v>0</v>
      </c>
      <c r="G358" s="61">
        <v>0</v>
      </c>
      <c r="H358" s="61">
        <v>0</v>
      </c>
      <c r="I358" s="62">
        <v>0</v>
      </c>
      <c r="J358" s="62">
        <v>0</v>
      </c>
      <c r="K358" s="62">
        <v>0</v>
      </c>
    </row>
    <row r="359" spans="1:11" ht="47.25" x14ac:dyDescent="0.25">
      <c r="A359" s="196"/>
      <c r="B359" s="204"/>
      <c r="C359" s="60" t="s">
        <v>21</v>
      </c>
      <c r="D359" s="61">
        <v>0</v>
      </c>
      <c r="E359" s="61">
        <v>0</v>
      </c>
      <c r="F359" s="61">
        <v>0</v>
      </c>
      <c r="G359" s="61">
        <v>0</v>
      </c>
      <c r="H359" s="61">
        <v>0</v>
      </c>
      <c r="I359" s="62">
        <v>0</v>
      </c>
      <c r="J359" s="62">
        <v>0</v>
      </c>
      <c r="K359" s="62">
        <v>0</v>
      </c>
    </row>
    <row r="360" spans="1:11" ht="47.25" x14ac:dyDescent="0.25">
      <c r="A360" s="196"/>
      <c r="B360" s="204"/>
      <c r="C360" s="60" t="s">
        <v>23</v>
      </c>
      <c r="D360" s="61">
        <v>0</v>
      </c>
      <c r="E360" s="61">
        <v>0</v>
      </c>
      <c r="F360" s="61">
        <v>0</v>
      </c>
      <c r="G360" s="61">
        <v>0</v>
      </c>
      <c r="H360" s="61">
        <v>0</v>
      </c>
      <c r="I360" s="62">
        <v>0</v>
      </c>
      <c r="J360" s="62">
        <v>0</v>
      </c>
      <c r="K360" s="62">
        <v>0</v>
      </c>
    </row>
    <row r="361" spans="1:11" ht="47.25" x14ac:dyDescent="0.25">
      <c r="A361" s="197"/>
      <c r="B361" s="205"/>
      <c r="C361" s="60" t="s">
        <v>28</v>
      </c>
      <c r="D361" s="61">
        <v>0</v>
      </c>
      <c r="E361" s="61">
        <v>0</v>
      </c>
      <c r="F361" s="61">
        <v>0</v>
      </c>
      <c r="G361" s="61">
        <v>0</v>
      </c>
      <c r="H361" s="61">
        <v>0</v>
      </c>
      <c r="I361" s="62">
        <v>0</v>
      </c>
      <c r="J361" s="62">
        <v>0</v>
      </c>
      <c r="K361" s="62">
        <v>0</v>
      </c>
    </row>
    <row r="362" spans="1:11" x14ac:dyDescent="0.25">
      <c r="A362" s="195" t="s">
        <v>242</v>
      </c>
      <c r="B362" s="203" t="s">
        <v>243</v>
      </c>
      <c r="C362" s="60" t="s">
        <v>164</v>
      </c>
      <c r="D362" s="61">
        <f>D363+D364+D365+D366</f>
        <v>760</v>
      </c>
      <c r="E362" s="61">
        <f>E363+E364+E365+E366</f>
        <v>760</v>
      </c>
      <c r="F362" s="61">
        <f>F363+F364+F365+F366</f>
        <v>737.9</v>
      </c>
      <c r="G362" s="61">
        <f>G363+G364+G365+G366</f>
        <v>737.9</v>
      </c>
      <c r="H362" s="61">
        <f>H363+H364+H365+H366</f>
        <v>737.9</v>
      </c>
      <c r="I362" s="62">
        <f t="shared" ref="I362:I363" si="66">H362/D362*100</f>
        <v>97.09210526315789</v>
      </c>
      <c r="J362" s="62">
        <f t="shared" ref="J362:J363" si="67">G362/E362*100</f>
        <v>97.09210526315789</v>
      </c>
      <c r="K362" s="62">
        <f t="shared" ref="K362:K363" si="68">G362/F362*100</f>
        <v>100</v>
      </c>
    </row>
    <row r="363" spans="1:11" ht="31.5" x14ac:dyDescent="0.25">
      <c r="A363" s="196"/>
      <c r="B363" s="204"/>
      <c r="C363" s="60" t="s">
        <v>19</v>
      </c>
      <c r="D363" s="61">
        <f>D369+D374+D379+D384</f>
        <v>760</v>
      </c>
      <c r="E363" s="61">
        <f>E369+E374+E379+E384</f>
        <v>760</v>
      </c>
      <c r="F363" s="61">
        <f>F369+F374+F379+F384</f>
        <v>737.9</v>
      </c>
      <c r="G363" s="61">
        <f>G369+G374+G379+G384</f>
        <v>737.9</v>
      </c>
      <c r="H363" s="61">
        <f>H369+H374+H379+H384</f>
        <v>737.9</v>
      </c>
      <c r="I363" s="62">
        <f t="shared" si="66"/>
        <v>97.09210526315789</v>
      </c>
      <c r="J363" s="62">
        <f t="shared" si="67"/>
        <v>97.09210526315789</v>
      </c>
      <c r="K363" s="62">
        <f t="shared" si="68"/>
        <v>100</v>
      </c>
    </row>
    <row r="364" spans="1:11" ht="47.25" x14ac:dyDescent="0.25">
      <c r="A364" s="196"/>
      <c r="B364" s="204"/>
      <c r="C364" s="60" t="s">
        <v>21</v>
      </c>
      <c r="D364" s="61">
        <f t="shared" ref="D364:H366" si="69">D370+D375+D380+D385</f>
        <v>0</v>
      </c>
      <c r="E364" s="61">
        <f t="shared" si="69"/>
        <v>0</v>
      </c>
      <c r="F364" s="61">
        <f t="shared" si="69"/>
        <v>0</v>
      </c>
      <c r="G364" s="61">
        <f t="shared" si="69"/>
        <v>0</v>
      </c>
      <c r="H364" s="61">
        <f t="shared" si="69"/>
        <v>0</v>
      </c>
      <c r="I364" s="62">
        <v>0</v>
      </c>
      <c r="J364" s="62">
        <v>0</v>
      </c>
      <c r="K364" s="62">
        <v>0</v>
      </c>
    </row>
    <row r="365" spans="1:11" ht="47.25" x14ac:dyDescent="0.25">
      <c r="A365" s="196"/>
      <c r="B365" s="204"/>
      <c r="C365" s="60" t="s">
        <v>23</v>
      </c>
      <c r="D365" s="61">
        <f t="shared" si="69"/>
        <v>0</v>
      </c>
      <c r="E365" s="61">
        <f t="shared" si="69"/>
        <v>0</v>
      </c>
      <c r="F365" s="61">
        <f t="shared" si="69"/>
        <v>0</v>
      </c>
      <c r="G365" s="61">
        <f t="shared" si="69"/>
        <v>0</v>
      </c>
      <c r="H365" s="61">
        <f t="shared" si="69"/>
        <v>0</v>
      </c>
      <c r="I365" s="62">
        <v>0</v>
      </c>
      <c r="J365" s="62">
        <v>0</v>
      </c>
      <c r="K365" s="62">
        <v>0</v>
      </c>
    </row>
    <row r="366" spans="1:11" ht="47.25" x14ac:dyDescent="0.25">
      <c r="A366" s="196"/>
      <c r="B366" s="205"/>
      <c r="C366" s="60" t="s">
        <v>28</v>
      </c>
      <c r="D366" s="61">
        <f t="shared" si="69"/>
        <v>0</v>
      </c>
      <c r="E366" s="61">
        <f t="shared" si="69"/>
        <v>0</v>
      </c>
      <c r="F366" s="61">
        <f t="shared" si="69"/>
        <v>0</v>
      </c>
      <c r="G366" s="61">
        <f t="shared" si="69"/>
        <v>0</v>
      </c>
      <c r="H366" s="61">
        <f t="shared" si="69"/>
        <v>0</v>
      </c>
      <c r="I366" s="62">
        <v>0</v>
      </c>
      <c r="J366" s="62">
        <v>0</v>
      </c>
      <c r="K366" s="62">
        <v>0</v>
      </c>
    </row>
    <row r="367" spans="1:11" x14ac:dyDescent="0.25">
      <c r="A367" s="196"/>
      <c r="B367" s="206" t="s">
        <v>25</v>
      </c>
      <c r="C367" s="207"/>
      <c r="D367" s="207"/>
      <c r="E367" s="207"/>
      <c r="F367" s="208"/>
      <c r="G367" s="56"/>
      <c r="H367" s="56"/>
      <c r="I367" s="58"/>
      <c r="J367" s="58"/>
      <c r="K367" s="58"/>
    </row>
    <row r="368" spans="1:11" x14ac:dyDescent="0.25">
      <c r="A368" s="196"/>
      <c r="B368" s="203" t="s">
        <v>244</v>
      </c>
      <c r="C368" s="60" t="s">
        <v>164</v>
      </c>
      <c r="D368" s="61">
        <f>D369+D370+D371+D372</f>
        <v>320</v>
      </c>
      <c r="E368" s="61">
        <f>E369+E370+E371+E372</f>
        <v>320</v>
      </c>
      <c r="F368" s="61">
        <f>F369+F370+F371+F372</f>
        <v>320</v>
      </c>
      <c r="G368" s="61">
        <f>G369+G370+G371+G372</f>
        <v>320</v>
      </c>
      <c r="H368" s="61">
        <f>H369+H370+H371+H372</f>
        <v>320</v>
      </c>
      <c r="I368" s="62">
        <f>H368/D368*100</f>
        <v>100</v>
      </c>
      <c r="J368" s="62">
        <f>G368/E368*100</f>
        <v>100</v>
      </c>
      <c r="K368" s="62">
        <f>G368/F368*100</f>
        <v>100</v>
      </c>
    </row>
    <row r="369" spans="1:11" ht="31.5" x14ac:dyDescent="0.25">
      <c r="A369" s="196"/>
      <c r="B369" s="204"/>
      <c r="C369" s="60" t="s">
        <v>19</v>
      </c>
      <c r="D369" s="61">
        <f>D395</f>
        <v>320</v>
      </c>
      <c r="E369" s="61">
        <f>E395</f>
        <v>320</v>
      </c>
      <c r="F369" s="61">
        <f>F395</f>
        <v>320</v>
      </c>
      <c r="G369" s="61">
        <f>G395</f>
        <v>320</v>
      </c>
      <c r="H369" s="61">
        <f>H395</f>
        <v>320</v>
      </c>
      <c r="I369" s="62">
        <f t="shared" ref="I369:I389" si="70">H369/D369*100</f>
        <v>100</v>
      </c>
      <c r="J369" s="62">
        <f t="shared" ref="J369:J389" si="71">G369/E369*100</f>
        <v>100</v>
      </c>
      <c r="K369" s="62">
        <f t="shared" ref="K369:K389" si="72">G369/F369*100</f>
        <v>100</v>
      </c>
    </row>
    <row r="370" spans="1:11" ht="47.25" x14ac:dyDescent="0.25">
      <c r="A370" s="196"/>
      <c r="B370" s="204"/>
      <c r="C370" s="60" t="s">
        <v>21</v>
      </c>
      <c r="D370" s="61">
        <f t="shared" ref="D370:H372" si="73">D396</f>
        <v>0</v>
      </c>
      <c r="E370" s="61">
        <f t="shared" si="73"/>
        <v>0</v>
      </c>
      <c r="F370" s="61">
        <f t="shared" si="73"/>
        <v>0</v>
      </c>
      <c r="G370" s="61">
        <f t="shared" si="73"/>
        <v>0</v>
      </c>
      <c r="H370" s="61">
        <f t="shared" si="73"/>
        <v>0</v>
      </c>
      <c r="I370" s="62">
        <v>0</v>
      </c>
      <c r="J370" s="62">
        <v>0</v>
      </c>
      <c r="K370" s="62">
        <v>0</v>
      </c>
    </row>
    <row r="371" spans="1:11" ht="47.25" x14ac:dyDescent="0.25">
      <c r="A371" s="196"/>
      <c r="B371" s="204"/>
      <c r="C371" s="60" t="s">
        <v>23</v>
      </c>
      <c r="D371" s="61">
        <f t="shared" si="73"/>
        <v>0</v>
      </c>
      <c r="E371" s="61">
        <f t="shared" si="73"/>
        <v>0</v>
      </c>
      <c r="F371" s="61">
        <f t="shared" si="73"/>
        <v>0</v>
      </c>
      <c r="G371" s="61">
        <f t="shared" si="73"/>
        <v>0</v>
      </c>
      <c r="H371" s="61">
        <f t="shared" si="73"/>
        <v>0</v>
      </c>
      <c r="I371" s="62">
        <v>0</v>
      </c>
      <c r="J371" s="62">
        <v>0</v>
      </c>
      <c r="K371" s="62">
        <v>0</v>
      </c>
    </row>
    <row r="372" spans="1:11" ht="47.25" x14ac:dyDescent="0.25">
      <c r="A372" s="196"/>
      <c r="B372" s="205"/>
      <c r="C372" s="60" t="s">
        <v>28</v>
      </c>
      <c r="D372" s="61">
        <f t="shared" si="73"/>
        <v>0</v>
      </c>
      <c r="E372" s="61">
        <f t="shared" si="73"/>
        <v>0</v>
      </c>
      <c r="F372" s="61">
        <f t="shared" si="73"/>
        <v>0</v>
      </c>
      <c r="G372" s="61">
        <f t="shared" si="73"/>
        <v>0</v>
      </c>
      <c r="H372" s="61">
        <f t="shared" si="73"/>
        <v>0</v>
      </c>
      <c r="I372" s="62">
        <v>0</v>
      </c>
      <c r="J372" s="62">
        <v>0</v>
      </c>
      <c r="K372" s="62">
        <v>0</v>
      </c>
    </row>
    <row r="373" spans="1:11" x14ac:dyDescent="0.25">
      <c r="A373" s="196"/>
      <c r="B373" s="203" t="s">
        <v>167</v>
      </c>
      <c r="C373" s="60" t="s">
        <v>164</v>
      </c>
      <c r="D373" s="61">
        <f>D374+D375+D376+D377</f>
        <v>440</v>
      </c>
      <c r="E373" s="61">
        <f>E374+E375+E376+E377</f>
        <v>440</v>
      </c>
      <c r="F373" s="61">
        <f>F374+F375+F376+F377</f>
        <v>417.9</v>
      </c>
      <c r="G373" s="61">
        <f>G374+G375+G376+G377</f>
        <v>417.9</v>
      </c>
      <c r="H373" s="61">
        <f>H374+H375+H376+H377</f>
        <v>417.9</v>
      </c>
      <c r="I373" s="62">
        <f t="shared" si="70"/>
        <v>94.97727272727272</v>
      </c>
      <c r="J373" s="62">
        <f t="shared" si="71"/>
        <v>94.97727272727272</v>
      </c>
      <c r="K373" s="62">
        <f t="shared" si="72"/>
        <v>100</v>
      </c>
    </row>
    <row r="374" spans="1:11" ht="31.5" x14ac:dyDescent="0.25">
      <c r="A374" s="196"/>
      <c r="B374" s="204"/>
      <c r="C374" s="60" t="s">
        <v>19</v>
      </c>
      <c r="D374" s="61">
        <f>D400+D491+D512</f>
        <v>440</v>
      </c>
      <c r="E374" s="61">
        <f t="shared" ref="E374:H377" si="74">E400+E491+E512</f>
        <v>440</v>
      </c>
      <c r="F374" s="61">
        <f t="shared" si="74"/>
        <v>417.9</v>
      </c>
      <c r="G374" s="61">
        <f t="shared" si="74"/>
        <v>417.9</v>
      </c>
      <c r="H374" s="61">
        <f t="shared" si="74"/>
        <v>417.9</v>
      </c>
      <c r="I374" s="62">
        <f t="shared" si="70"/>
        <v>94.97727272727272</v>
      </c>
      <c r="J374" s="62">
        <f t="shared" si="71"/>
        <v>94.97727272727272</v>
      </c>
      <c r="K374" s="62">
        <f t="shared" si="72"/>
        <v>100</v>
      </c>
    </row>
    <row r="375" spans="1:11" ht="47.25" x14ac:dyDescent="0.25">
      <c r="A375" s="196"/>
      <c r="B375" s="204"/>
      <c r="C375" s="60" t="s">
        <v>21</v>
      </c>
      <c r="D375" s="61">
        <f>D401+D492+D513</f>
        <v>0</v>
      </c>
      <c r="E375" s="61">
        <f t="shared" si="74"/>
        <v>0</v>
      </c>
      <c r="F375" s="61">
        <f t="shared" si="74"/>
        <v>0</v>
      </c>
      <c r="G375" s="61">
        <f t="shared" si="74"/>
        <v>0</v>
      </c>
      <c r="H375" s="61">
        <f t="shared" si="74"/>
        <v>0</v>
      </c>
      <c r="I375" s="62">
        <v>0</v>
      </c>
      <c r="J375" s="62">
        <v>0</v>
      </c>
      <c r="K375" s="62">
        <v>0</v>
      </c>
    </row>
    <row r="376" spans="1:11" ht="47.25" x14ac:dyDescent="0.25">
      <c r="A376" s="196"/>
      <c r="B376" s="204"/>
      <c r="C376" s="60" t="s">
        <v>23</v>
      </c>
      <c r="D376" s="61">
        <f>D402+D493+D514</f>
        <v>0</v>
      </c>
      <c r="E376" s="61">
        <f t="shared" si="74"/>
        <v>0</v>
      </c>
      <c r="F376" s="61">
        <f>F402+F493+F514</f>
        <v>0</v>
      </c>
      <c r="G376" s="61">
        <f t="shared" si="74"/>
        <v>0</v>
      </c>
      <c r="H376" s="61">
        <f t="shared" si="74"/>
        <v>0</v>
      </c>
      <c r="I376" s="62">
        <v>0</v>
      </c>
      <c r="J376" s="62">
        <v>0</v>
      </c>
      <c r="K376" s="62">
        <v>0</v>
      </c>
    </row>
    <row r="377" spans="1:11" ht="47.25" x14ac:dyDescent="0.25">
      <c r="A377" s="196"/>
      <c r="B377" s="205"/>
      <c r="C377" s="60" t="s">
        <v>28</v>
      </c>
      <c r="D377" s="61">
        <f>D403+D494+D515</f>
        <v>0</v>
      </c>
      <c r="E377" s="61">
        <f t="shared" si="74"/>
        <v>0</v>
      </c>
      <c r="F377" s="61">
        <f t="shared" si="74"/>
        <v>0</v>
      </c>
      <c r="G377" s="61">
        <f>G403+G494+G515</f>
        <v>0</v>
      </c>
      <c r="H377" s="61">
        <f t="shared" si="74"/>
        <v>0</v>
      </c>
      <c r="I377" s="62">
        <v>0</v>
      </c>
      <c r="J377" s="62">
        <v>0</v>
      </c>
      <c r="K377" s="62">
        <v>0</v>
      </c>
    </row>
    <row r="378" spans="1:11" x14ac:dyDescent="0.25">
      <c r="A378" s="196"/>
      <c r="B378" s="203" t="s">
        <v>173</v>
      </c>
      <c r="C378" s="60" t="s">
        <v>164</v>
      </c>
      <c r="D378" s="61">
        <f>D379+D380+D381+D382</f>
        <v>0</v>
      </c>
      <c r="E378" s="61">
        <f>E379+E380+E381+E382</f>
        <v>0</v>
      </c>
      <c r="F378" s="61">
        <f>F379+F380+F381+F382</f>
        <v>0</v>
      </c>
      <c r="G378" s="61">
        <f>G379+G380+G381+G382</f>
        <v>0</v>
      </c>
      <c r="H378" s="61">
        <f>H379+H380+H381+H382</f>
        <v>0</v>
      </c>
      <c r="I378" s="62">
        <v>0</v>
      </c>
      <c r="J378" s="62">
        <v>0</v>
      </c>
      <c r="K378" s="62">
        <v>0</v>
      </c>
    </row>
    <row r="379" spans="1:11" ht="31.5" x14ac:dyDescent="0.25">
      <c r="A379" s="196"/>
      <c r="B379" s="204"/>
      <c r="C379" s="60" t="s">
        <v>19</v>
      </c>
      <c r="D379" s="61">
        <f>D405</f>
        <v>0</v>
      </c>
      <c r="E379" s="61">
        <f>E405</f>
        <v>0</v>
      </c>
      <c r="F379" s="61">
        <f>F405</f>
        <v>0</v>
      </c>
      <c r="G379" s="61">
        <f>G405</f>
        <v>0</v>
      </c>
      <c r="H379" s="61">
        <f>H405</f>
        <v>0</v>
      </c>
      <c r="I379" s="62">
        <v>0</v>
      </c>
      <c r="J379" s="62">
        <v>0</v>
      </c>
      <c r="K379" s="62">
        <v>0</v>
      </c>
    </row>
    <row r="380" spans="1:11" ht="47.25" x14ac:dyDescent="0.25">
      <c r="A380" s="196"/>
      <c r="B380" s="204"/>
      <c r="C380" s="60" t="s">
        <v>21</v>
      </c>
      <c r="D380" s="61">
        <f t="shared" ref="D380:H382" si="75">D406</f>
        <v>0</v>
      </c>
      <c r="E380" s="61">
        <f t="shared" si="75"/>
        <v>0</v>
      </c>
      <c r="F380" s="61">
        <f t="shared" si="75"/>
        <v>0</v>
      </c>
      <c r="G380" s="61">
        <f t="shared" si="75"/>
        <v>0</v>
      </c>
      <c r="H380" s="61">
        <f t="shared" si="75"/>
        <v>0</v>
      </c>
      <c r="I380" s="62">
        <v>0</v>
      </c>
      <c r="J380" s="62">
        <v>0</v>
      </c>
      <c r="K380" s="62">
        <v>0</v>
      </c>
    </row>
    <row r="381" spans="1:11" ht="47.25" x14ac:dyDescent="0.25">
      <c r="A381" s="196"/>
      <c r="B381" s="204"/>
      <c r="C381" s="60" t="s">
        <v>23</v>
      </c>
      <c r="D381" s="61">
        <f t="shared" si="75"/>
        <v>0</v>
      </c>
      <c r="E381" s="61">
        <f t="shared" si="75"/>
        <v>0</v>
      </c>
      <c r="F381" s="61">
        <f t="shared" si="75"/>
        <v>0</v>
      </c>
      <c r="G381" s="61">
        <f t="shared" si="75"/>
        <v>0</v>
      </c>
      <c r="H381" s="61">
        <f t="shared" si="75"/>
        <v>0</v>
      </c>
      <c r="I381" s="62">
        <v>0</v>
      </c>
      <c r="J381" s="62">
        <v>0</v>
      </c>
      <c r="K381" s="62">
        <v>0</v>
      </c>
    </row>
    <row r="382" spans="1:11" ht="47.25" x14ac:dyDescent="0.25">
      <c r="A382" s="196"/>
      <c r="B382" s="205"/>
      <c r="C382" s="60" t="s">
        <v>28</v>
      </c>
      <c r="D382" s="61">
        <f t="shared" si="75"/>
        <v>0</v>
      </c>
      <c r="E382" s="61">
        <f t="shared" si="75"/>
        <v>0</v>
      </c>
      <c r="F382" s="61">
        <f t="shared" si="75"/>
        <v>0</v>
      </c>
      <c r="G382" s="61">
        <f t="shared" si="75"/>
        <v>0</v>
      </c>
      <c r="H382" s="61">
        <f t="shared" si="75"/>
        <v>0</v>
      </c>
      <c r="I382" s="62">
        <v>0</v>
      </c>
      <c r="J382" s="62">
        <v>0</v>
      </c>
      <c r="K382" s="62">
        <v>0</v>
      </c>
    </row>
    <row r="383" spans="1:11" x14ac:dyDescent="0.25">
      <c r="A383" s="196"/>
      <c r="B383" s="195" t="s">
        <v>179</v>
      </c>
      <c r="C383" s="60" t="s">
        <v>164</v>
      </c>
      <c r="D383" s="61">
        <f>D384+D385+D386+D387</f>
        <v>0</v>
      </c>
      <c r="E383" s="61">
        <f>E384+E385+E386+E387</f>
        <v>0</v>
      </c>
      <c r="F383" s="61">
        <f>F384+F385+F386+F387</f>
        <v>0</v>
      </c>
      <c r="G383" s="61">
        <f>G384+G385+G386+G387</f>
        <v>0</v>
      </c>
      <c r="H383" s="61">
        <f>H384+H385+H386+H387</f>
        <v>0</v>
      </c>
      <c r="I383" s="62">
        <v>0</v>
      </c>
      <c r="J383" s="62">
        <v>0</v>
      </c>
      <c r="K383" s="62">
        <v>0</v>
      </c>
    </row>
    <row r="384" spans="1:11" ht="31.5" x14ac:dyDescent="0.25">
      <c r="A384" s="196"/>
      <c r="B384" s="196"/>
      <c r="C384" s="60" t="s">
        <v>19</v>
      </c>
      <c r="D384" s="61">
        <v>0</v>
      </c>
      <c r="E384" s="61">
        <v>0</v>
      </c>
      <c r="F384" s="61">
        <v>0</v>
      </c>
      <c r="G384" s="61">
        <v>0</v>
      </c>
      <c r="H384" s="61">
        <v>0</v>
      </c>
      <c r="I384" s="62">
        <v>0</v>
      </c>
      <c r="J384" s="62">
        <v>0</v>
      </c>
      <c r="K384" s="62">
        <v>0</v>
      </c>
    </row>
    <row r="385" spans="1:11" ht="47.25" x14ac:dyDescent="0.25">
      <c r="A385" s="196"/>
      <c r="B385" s="196"/>
      <c r="C385" s="60" t="s">
        <v>21</v>
      </c>
      <c r="D385" s="61">
        <f t="shared" ref="D385:H387" si="76">D416</f>
        <v>0</v>
      </c>
      <c r="E385" s="61">
        <f t="shared" si="76"/>
        <v>0</v>
      </c>
      <c r="F385" s="61">
        <f t="shared" si="76"/>
        <v>0</v>
      </c>
      <c r="G385" s="61">
        <f t="shared" si="76"/>
        <v>0</v>
      </c>
      <c r="H385" s="61">
        <f t="shared" si="76"/>
        <v>0</v>
      </c>
      <c r="I385" s="62">
        <v>0</v>
      </c>
      <c r="J385" s="62">
        <v>0</v>
      </c>
      <c r="K385" s="62">
        <v>0</v>
      </c>
    </row>
    <row r="386" spans="1:11" ht="47.25" x14ac:dyDescent="0.25">
      <c r="A386" s="196"/>
      <c r="B386" s="196"/>
      <c r="C386" s="60" t="s">
        <v>23</v>
      </c>
      <c r="D386" s="61">
        <f t="shared" si="76"/>
        <v>0</v>
      </c>
      <c r="E386" s="61">
        <f t="shared" si="76"/>
        <v>0</v>
      </c>
      <c r="F386" s="61">
        <f t="shared" si="76"/>
        <v>0</v>
      </c>
      <c r="G386" s="61">
        <f t="shared" si="76"/>
        <v>0</v>
      </c>
      <c r="H386" s="61">
        <f t="shared" si="76"/>
        <v>0</v>
      </c>
      <c r="I386" s="62">
        <v>0</v>
      </c>
      <c r="J386" s="62">
        <v>0</v>
      </c>
      <c r="K386" s="62">
        <v>0</v>
      </c>
    </row>
    <row r="387" spans="1:11" ht="47.25" x14ac:dyDescent="0.25">
      <c r="A387" s="197"/>
      <c r="B387" s="197"/>
      <c r="C387" s="60" t="s">
        <v>28</v>
      </c>
      <c r="D387" s="61">
        <f t="shared" si="76"/>
        <v>0</v>
      </c>
      <c r="E387" s="61">
        <f t="shared" si="76"/>
        <v>0</v>
      </c>
      <c r="F387" s="61">
        <f t="shared" si="76"/>
        <v>0</v>
      </c>
      <c r="G387" s="61">
        <f t="shared" si="76"/>
        <v>0</v>
      </c>
      <c r="H387" s="61">
        <f t="shared" si="76"/>
        <v>0</v>
      </c>
      <c r="I387" s="62">
        <v>0</v>
      </c>
      <c r="J387" s="62">
        <v>0</v>
      </c>
      <c r="K387" s="62">
        <v>0</v>
      </c>
    </row>
    <row r="388" spans="1:11" x14ac:dyDescent="0.25">
      <c r="A388" s="195" t="s">
        <v>245</v>
      </c>
      <c r="B388" s="194" t="s">
        <v>246</v>
      </c>
      <c r="C388" s="60" t="s">
        <v>164</v>
      </c>
      <c r="D388" s="61">
        <f>D389+D390+D391+D392</f>
        <v>735</v>
      </c>
      <c r="E388" s="61">
        <f>E389+E390+E391+E392</f>
        <v>735</v>
      </c>
      <c r="F388" s="61">
        <f>F389+F390+F391+F392</f>
        <v>715.4</v>
      </c>
      <c r="G388" s="61">
        <f>G389+G390+G391+G392</f>
        <v>715.4</v>
      </c>
      <c r="H388" s="61">
        <f>H389+H390+H391+H392</f>
        <v>715.4</v>
      </c>
      <c r="I388" s="62">
        <f t="shared" si="70"/>
        <v>97.333333333333329</v>
      </c>
      <c r="J388" s="62">
        <f t="shared" si="71"/>
        <v>97.333333333333329</v>
      </c>
      <c r="K388" s="62">
        <f t="shared" si="72"/>
        <v>100</v>
      </c>
    </row>
    <row r="389" spans="1:11" ht="31.5" x14ac:dyDescent="0.25">
      <c r="A389" s="196"/>
      <c r="B389" s="194"/>
      <c r="C389" s="60" t="s">
        <v>19</v>
      </c>
      <c r="D389" s="61">
        <f>D395+D400+D405+D410</f>
        <v>735</v>
      </c>
      <c r="E389" s="61">
        <f>E395+E400+E405+E410</f>
        <v>735</v>
      </c>
      <c r="F389" s="61">
        <f>F395+F400+F405+F410</f>
        <v>715.4</v>
      </c>
      <c r="G389" s="61">
        <f>G395+G400+G405+G410</f>
        <v>715.4</v>
      </c>
      <c r="H389" s="61">
        <f>H395+H400+H405+H410</f>
        <v>715.4</v>
      </c>
      <c r="I389" s="62">
        <f t="shared" si="70"/>
        <v>97.333333333333329</v>
      </c>
      <c r="J389" s="62">
        <f t="shared" si="71"/>
        <v>97.333333333333329</v>
      </c>
      <c r="K389" s="62">
        <f t="shared" si="72"/>
        <v>100</v>
      </c>
    </row>
    <row r="390" spans="1:11" ht="47.25" x14ac:dyDescent="0.25">
      <c r="A390" s="196"/>
      <c r="B390" s="194"/>
      <c r="C390" s="60" t="s">
        <v>21</v>
      </c>
      <c r="D390" s="61">
        <f t="shared" ref="D390:H392" si="77">D396+D401+D406+D411</f>
        <v>0</v>
      </c>
      <c r="E390" s="61">
        <f t="shared" si="77"/>
        <v>0</v>
      </c>
      <c r="F390" s="61">
        <f t="shared" si="77"/>
        <v>0</v>
      </c>
      <c r="G390" s="61">
        <f t="shared" si="77"/>
        <v>0</v>
      </c>
      <c r="H390" s="61">
        <f t="shared" si="77"/>
        <v>0</v>
      </c>
      <c r="I390" s="62">
        <v>0</v>
      </c>
      <c r="J390" s="62">
        <v>0</v>
      </c>
      <c r="K390" s="62">
        <v>0</v>
      </c>
    </row>
    <row r="391" spans="1:11" ht="47.25" x14ac:dyDescent="0.25">
      <c r="A391" s="196"/>
      <c r="B391" s="194"/>
      <c r="C391" s="60" t="s">
        <v>23</v>
      </c>
      <c r="D391" s="61">
        <f t="shared" si="77"/>
        <v>0</v>
      </c>
      <c r="E391" s="61">
        <f t="shared" si="77"/>
        <v>0</v>
      </c>
      <c r="F391" s="61">
        <f t="shared" si="77"/>
        <v>0</v>
      </c>
      <c r="G391" s="61">
        <f t="shared" si="77"/>
        <v>0</v>
      </c>
      <c r="H391" s="61">
        <f t="shared" si="77"/>
        <v>0</v>
      </c>
      <c r="I391" s="62">
        <v>0</v>
      </c>
      <c r="J391" s="62">
        <v>0</v>
      </c>
      <c r="K391" s="62">
        <v>0</v>
      </c>
    </row>
    <row r="392" spans="1:11" ht="47.25" x14ac:dyDescent="0.25">
      <c r="A392" s="196"/>
      <c r="B392" s="194"/>
      <c r="C392" s="60" t="s">
        <v>28</v>
      </c>
      <c r="D392" s="61">
        <f t="shared" si="77"/>
        <v>0</v>
      </c>
      <c r="E392" s="61">
        <f t="shared" si="77"/>
        <v>0</v>
      </c>
      <c r="F392" s="61">
        <f t="shared" si="77"/>
        <v>0</v>
      </c>
      <c r="G392" s="61">
        <f t="shared" si="77"/>
        <v>0</v>
      </c>
      <c r="H392" s="61">
        <f t="shared" si="77"/>
        <v>0</v>
      </c>
      <c r="I392" s="62">
        <v>0</v>
      </c>
      <c r="J392" s="62">
        <v>0</v>
      </c>
      <c r="K392" s="62">
        <v>0</v>
      </c>
    </row>
    <row r="393" spans="1:11" x14ac:dyDescent="0.25">
      <c r="A393" s="196"/>
      <c r="B393" s="198" t="s">
        <v>25</v>
      </c>
      <c r="C393" s="198"/>
      <c r="D393" s="198"/>
      <c r="E393" s="198"/>
      <c r="F393" s="198"/>
      <c r="G393" s="56"/>
      <c r="H393" s="56"/>
      <c r="I393" s="58"/>
      <c r="J393" s="58"/>
      <c r="K393" s="58"/>
    </row>
    <row r="394" spans="1:11" x14ac:dyDescent="0.25">
      <c r="A394" s="196"/>
      <c r="B394" s="194" t="s">
        <v>247</v>
      </c>
      <c r="C394" s="60" t="s">
        <v>164</v>
      </c>
      <c r="D394" s="61">
        <f>D395+D396+D397+D398</f>
        <v>320</v>
      </c>
      <c r="E394" s="61">
        <f>E395+E396+E397+E398</f>
        <v>320</v>
      </c>
      <c r="F394" s="61">
        <f>F395+F396+F397+F398</f>
        <v>320</v>
      </c>
      <c r="G394" s="61">
        <f>G395+G396+G397+G398</f>
        <v>320</v>
      </c>
      <c r="H394" s="61">
        <f>H395+H396+H397+H398</f>
        <v>320</v>
      </c>
      <c r="I394" s="62">
        <f>H394/D394*100</f>
        <v>100</v>
      </c>
      <c r="J394" s="62">
        <f>G394/E394*100</f>
        <v>100</v>
      </c>
      <c r="K394" s="62">
        <f>G394/F394*100</f>
        <v>100</v>
      </c>
    </row>
    <row r="395" spans="1:11" ht="31.5" x14ac:dyDescent="0.25">
      <c r="A395" s="196"/>
      <c r="B395" s="194"/>
      <c r="C395" s="60" t="s">
        <v>19</v>
      </c>
      <c r="D395" s="61">
        <f>D420+D425+D430+D435</f>
        <v>320</v>
      </c>
      <c r="E395" s="61">
        <f>E420+E425+E430+E435</f>
        <v>320</v>
      </c>
      <c r="F395" s="61">
        <f>F420+F425+F430+F435</f>
        <v>320</v>
      </c>
      <c r="G395" s="61">
        <f>G420+G425+G430+G435</f>
        <v>320</v>
      </c>
      <c r="H395" s="61">
        <f>H420+H425+H430+H435</f>
        <v>320</v>
      </c>
      <c r="I395" s="62">
        <f t="shared" ref="I395:I445" si="78">H395/D395*100</f>
        <v>100</v>
      </c>
      <c r="J395" s="62">
        <f t="shared" ref="J395:J445" si="79">G395/E395*100</f>
        <v>100</v>
      </c>
      <c r="K395" s="62">
        <f t="shared" ref="K395:K445" si="80">G395/F395*100</f>
        <v>100</v>
      </c>
    </row>
    <row r="396" spans="1:11" ht="47.25" x14ac:dyDescent="0.25">
      <c r="A396" s="196"/>
      <c r="B396" s="194"/>
      <c r="C396" s="60" t="s">
        <v>21</v>
      </c>
      <c r="D396" s="61">
        <f t="shared" ref="D396:H398" si="81">D421+D426+D431+D436</f>
        <v>0</v>
      </c>
      <c r="E396" s="61">
        <f t="shared" si="81"/>
        <v>0</v>
      </c>
      <c r="F396" s="61">
        <f t="shared" si="81"/>
        <v>0</v>
      </c>
      <c r="G396" s="61">
        <f t="shared" si="81"/>
        <v>0</v>
      </c>
      <c r="H396" s="61">
        <f t="shared" si="81"/>
        <v>0</v>
      </c>
      <c r="I396" s="62">
        <v>0</v>
      </c>
      <c r="J396" s="62">
        <v>0</v>
      </c>
      <c r="K396" s="62">
        <v>0</v>
      </c>
    </row>
    <row r="397" spans="1:11" ht="47.25" x14ac:dyDescent="0.25">
      <c r="A397" s="196"/>
      <c r="B397" s="194"/>
      <c r="C397" s="60" t="s">
        <v>23</v>
      </c>
      <c r="D397" s="61">
        <f t="shared" si="81"/>
        <v>0</v>
      </c>
      <c r="E397" s="61">
        <f t="shared" si="81"/>
        <v>0</v>
      </c>
      <c r="F397" s="61">
        <f t="shared" si="81"/>
        <v>0</v>
      </c>
      <c r="G397" s="61">
        <f t="shared" si="81"/>
        <v>0</v>
      </c>
      <c r="H397" s="61">
        <f t="shared" si="81"/>
        <v>0</v>
      </c>
      <c r="I397" s="62">
        <v>0</v>
      </c>
      <c r="J397" s="62">
        <v>0</v>
      </c>
      <c r="K397" s="62">
        <v>0</v>
      </c>
    </row>
    <row r="398" spans="1:11" ht="47.25" x14ac:dyDescent="0.25">
      <c r="A398" s="196"/>
      <c r="B398" s="194"/>
      <c r="C398" s="60" t="s">
        <v>28</v>
      </c>
      <c r="D398" s="61">
        <f t="shared" si="81"/>
        <v>0</v>
      </c>
      <c r="E398" s="61">
        <f t="shared" si="81"/>
        <v>0</v>
      </c>
      <c r="F398" s="61">
        <f t="shared" si="81"/>
        <v>0</v>
      </c>
      <c r="G398" s="61">
        <f t="shared" si="81"/>
        <v>0</v>
      </c>
      <c r="H398" s="61">
        <f t="shared" si="81"/>
        <v>0</v>
      </c>
      <c r="I398" s="62">
        <v>0</v>
      </c>
      <c r="J398" s="62">
        <v>0</v>
      </c>
      <c r="K398" s="62">
        <v>0</v>
      </c>
    </row>
    <row r="399" spans="1:11" x14ac:dyDescent="0.25">
      <c r="A399" s="196"/>
      <c r="B399" s="202" t="s">
        <v>167</v>
      </c>
      <c r="C399" s="60" t="s">
        <v>164</v>
      </c>
      <c r="D399" s="61">
        <f>D400+D401+D402+D403</f>
        <v>415</v>
      </c>
      <c r="E399" s="61">
        <f>E400+E401+E402+E403</f>
        <v>415</v>
      </c>
      <c r="F399" s="61">
        <f>F400+F401+F402+F403</f>
        <v>395.4</v>
      </c>
      <c r="G399" s="61">
        <f>G400+G401+G402+G403</f>
        <v>395.4</v>
      </c>
      <c r="H399" s="61">
        <f>H400+H401+H402+H403</f>
        <v>395.4</v>
      </c>
      <c r="I399" s="62">
        <f t="shared" si="78"/>
        <v>95.277108433734938</v>
      </c>
      <c r="J399" s="62">
        <f t="shared" si="79"/>
        <v>95.277108433734938</v>
      </c>
      <c r="K399" s="62">
        <f t="shared" si="80"/>
        <v>100</v>
      </c>
    </row>
    <row r="400" spans="1:11" ht="31.5" x14ac:dyDescent="0.25">
      <c r="A400" s="196"/>
      <c r="B400" s="202"/>
      <c r="C400" s="60" t="s">
        <v>19</v>
      </c>
      <c r="D400" s="61">
        <f>D415+D440+D445+D450+D465+D470</f>
        <v>415</v>
      </c>
      <c r="E400" s="61">
        <f>E415+E440+E445+E450+E465+E470</f>
        <v>415</v>
      </c>
      <c r="F400" s="61">
        <f>F415+F440+F445+F450+F465+F470</f>
        <v>395.4</v>
      </c>
      <c r="G400" s="61">
        <f>G415+G440+G445+G450+G465+G470</f>
        <v>395.4</v>
      </c>
      <c r="H400" s="61">
        <f>H415+H440+H445+H450+H465+H470</f>
        <v>395.4</v>
      </c>
      <c r="I400" s="62">
        <f t="shared" si="78"/>
        <v>95.277108433734938</v>
      </c>
      <c r="J400" s="62">
        <f t="shared" si="79"/>
        <v>95.277108433734938</v>
      </c>
      <c r="K400" s="62">
        <f t="shared" si="80"/>
        <v>100</v>
      </c>
    </row>
    <row r="401" spans="1:11" ht="47.25" x14ac:dyDescent="0.25">
      <c r="A401" s="196"/>
      <c r="B401" s="202"/>
      <c r="C401" s="60" t="s">
        <v>21</v>
      </c>
      <c r="D401" s="61">
        <f t="shared" ref="D401:H403" si="82">D416+D441+D446+D451+D466+D471</f>
        <v>0</v>
      </c>
      <c r="E401" s="61">
        <f t="shared" si="82"/>
        <v>0</v>
      </c>
      <c r="F401" s="61">
        <f t="shared" si="82"/>
        <v>0</v>
      </c>
      <c r="G401" s="61">
        <f t="shared" si="82"/>
        <v>0</v>
      </c>
      <c r="H401" s="61">
        <f t="shared" si="82"/>
        <v>0</v>
      </c>
      <c r="I401" s="62">
        <v>0</v>
      </c>
      <c r="J401" s="62">
        <v>0</v>
      </c>
      <c r="K401" s="62">
        <v>0</v>
      </c>
    </row>
    <row r="402" spans="1:11" ht="47.25" x14ac:dyDescent="0.25">
      <c r="A402" s="196"/>
      <c r="B402" s="202"/>
      <c r="C402" s="60" t="s">
        <v>23</v>
      </c>
      <c r="D402" s="61">
        <f t="shared" si="82"/>
        <v>0</v>
      </c>
      <c r="E402" s="61">
        <f t="shared" si="82"/>
        <v>0</v>
      </c>
      <c r="F402" s="61">
        <f t="shared" si="82"/>
        <v>0</v>
      </c>
      <c r="G402" s="61">
        <f t="shared" si="82"/>
        <v>0</v>
      </c>
      <c r="H402" s="61">
        <f t="shared" si="82"/>
        <v>0</v>
      </c>
      <c r="I402" s="62">
        <v>0</v>
      </c>
      <c r="J402" s="62">
        <v>0</v>
      </c>
      <c r="K402" s="62">
        <v>0</v>
      </c>
    </row>
    <row r="403" spans="1:11" ht="47.25" x14ac:dyDescent="0.25">
      <c r="A403" s="196"/>
      <c r="B403" s="202"/>
      <c r="C403" s="60" t="s">
        <v>28</v>
      </c>
      <c r="D403" s="61">
        <f t="shared" si="82"/>
        <v>0</v>
      </c>
      <c r="E403" s="61">
        <f t="shared" si="82"/>
        <v>0</v>
      </c>
      <c r="F403" s="61">
        <f t="shared" si="82"/>
        <v>0</v>
      </c>
      <c r="G403" s="61">
        <f t="shared" si="82"/>
        <v>0</v>
      </c>
      <c r="H403" s="61">
        <f t="shared" si="82"/>
        <v>0</v>
      </c>
      <c r="I403" s="62">
        <v>0</v>
      </c>
      <c r="J403" s="62">
        <v>0</v>
      </c>
      <c r="K403" s="62">
        <v>0</v>
      </c>
    </row>
    <row r="404" spans="1:11" x14ac:dyDescent="0.25">
      <c r="A404" s="196"/>
      <c r="B404" s="198" t="s">
        <v>173</v>
      </c>
      <c r="C404" s="60" t="s">
        <v>164</v>
      </c>
      <c r="D404" s="61">
        <f>D405+D406+D407+D408</f>
        <v>0</v>
      </c>
      <c r="E404" s="61">
        <f>E405+E406+E407+E408</f>
        <v>0</v>
      </c>
      <c r="F404" s="61">
        <f>F405+F406+F407+F408</f>
        <v>0</v>
      </c>
      <c r="G404" s="61">
        <f>G405+G406+G407+G408</f>
        <v>0</v>
      </c>
      <c r="H404" s="61">
        <f>H405+H406+H407+H408</f>
        <v>0</v>
      </c>
      <c r="I404" s="62">
        <v>0</v>
      </c>
      <c r="J404" s="62">
        <v>0</v>
      </c>
      <c r="K404" s="62">
        <v>0</v>
      </c>
    </row>
    <row r="405" spans="1:11" ht="31.5" x14ac:dyDescent="0.25">
      <c r="A405" s="196"/>
      <c r="B405" s="198"/>
      <c r="C405" s="60" t="s">
        <v>19</v>
      </c>
      <c r="D405" s="61">
        <f>D455+D460</f>
        <v>0</v>
      </c>
      <c r="E405" s="61">
        <f>E455+E460</f>
        <v>0</v>
      </c>
      <c r="F405" s="61">
        <f>F455+F460</f>
        <v>0</v>
      </c>
      <c r="G405" s="61">
        <f>G455+G460</f>
        <v>0</v>
      </c>
      <c r="H405" s="61">
        <f>H455+H460</f>
        <v>0</v>
      </c>
      <c r="I405" s="62">
        <v>0</v>
      </c>
      <c r="J405" s="62">
        <v>0</v>
      </c>
      <c r="K405" s="62">
        <v>0</v>
      </c>
    </row>
    <row r="406" spans="1:11" ht="31.5" x14ac:dyDescent="0.25">
      <c r="A406" s="196"/>
      <c r="B406" s="198"/>
      <c r="C406" s="60" t="s">
        <v>165</v>
      </c>
      <c r="D406" s="61">
        <f t="shared" ref="D406:H408" si="83">D456+D461</f>
        <v>0</v>
      </c>
      <c r="E406" s="61">
        <f t="shared" si="83"/>
        <v>0</v>
      </c>
      <c r="F406" s="61">
        <f t="shared" si="83"/>
        <v>0</v>
      </c>
      <c r="G406" s="61">
        <f t="shared" si="83"/>
        <v>0</v>
      </c>
      <c r="H406" s="61">
        <f t="shared" si="83"/>
        <v>0</v>
      </c>
      <c r="I406" s="62">
        <v>0</v>
      </c>
      <c r="J406" s="62">
        <v>0</v>
      </c>
      <c r="K406" s="62">
        <v>0</v>
      </c>
    </row>
    <row r="407" spans="1:11" ht="31.5" x14ac:dyDescent="0.25">
      <c r="A407" s="196"/>
      <c r="B407" s="198"/>
      <c r="C407" s="60" t="s">
        <v>248</v>
      </c>
      <c r="D407" s="61">
        <f t="shared" si="83"/>
        <v>0</v>
      </c>
      <c r="E407" s="61">
        <f t="shared" si="83"/>
        <v>0</v>
      </c>
      <c r="F407" s="61">
        <f t="shared" si="83"/>
        <v>0</v>
      </c>
      <c r="G407" s="61">
        <f t="shared" si="83"/>
        <v>0</v>
      </c>
      <c r="H407" s="61">
        <f t="shared" si="83"/>
        <v>0</v>
      </c>
      <c r="I407" s="62">
        <v>0</v>
      </c>
      <c r="J407" s="62">
        <v>0</v>
      </c>
      <c r="K407" s="62">
        <v>0</v>
      </c>
    </row>
    <row r="408" spans="1:11" ht="47.25" x14ac:dyDescent="0.25">
      <c r="A408" s="196"/>
      <c r="B408" s="198"/>
      <c r="C408" s="60" t="s">
        <v>28</v>
      </c>
      <c r="D408" s="61">
        <f t="shared" si="83"/>
        <v>0</v>
      </c>
      <c r="E408" s="61">
        <f t="shared" si="83"/>
        <v>0</v>
      </c>
      <c r="F408" s="61">
        <f t="shared" si="83"/>
        <v>0</v>
      </c>
      <c r="G408" s="61">
        <f t="shared" si="83"/>
        <v>0</v>
      </c>
      <c r="H408" s="61">
        <f t="shared" si="83"/>
        <v>0</v>
      </c>
      <c r="I408" s="62">
        <v>0</v>
      </c>
      <c r="J408" s="62">
        <v>0</v>
      </c>
      <c r="K408" s="62">
        <v>0</v>
      </c>
    </row>
    <row r="409" spans="1:11" x14ac:dyDescent="0.25">
      <c r="A409" s="196"/>
      <c r="B409" s="195" t="s">
        <v>236</v>
      </c>
      <c r="C409" s="60" t="s">
        <v>164</v>
      </c>
      <c r="D409" s="61">
        <f>D410+D411+D412+D413</f>
        <v>0</v>
      </c>
      <c r="E409" s="61">
        <f>E410+E411+E412+E413</f>
        <v>0</v>
      </c>
      <c r="F409" s="61">
        <f>F410+F411+F412+F413</f>
        <v>0</v>
      </c>
      <c r="G409" s="61">
        <f>G410+G411+G412+G413</f>
        <v>0</v>
      </c>
      <c r="H409" s="61">
        <f>H410+H411+H412+H413</f>
        <v>0</v>
      </c>
      <c r="I409" s="62">
        <v>0</v>
      </c>
      <c r="J409" s="62">
        <v>0</v>
      </c>
      <c r="K409" s="62">
        <v>0</v>
      </c>
    </row>
    <row r="410" spans="1:11" ht="31.5" x14ac:dyDescent="0.25">
      <c r="A410" s="196"/>
      <c r="B410" s="196"/>
      <c r="C410" s="60" t="s">
        <v>19</v>
      </c>
      <c r="D410" s="61">
        <f>D475+D480</f>
        <v>0</v>
      </c>
      <c r="E410" s="61">
        <f>E475+E480</f>
        <v>0</v>
      </c>
      <c r="F410" s="61">
        <f>F475+F480</f>
        <v>0</v>
      </c>
      <c r="G410" s="61">
        <f>G475+G480</f>
        <v>0</v>
      </c>
      <c r="H410" s="61">
        <f>H475+H480</f>
        <v>0</v>
      </c>
      <c r="I410" s="62">
        <v>0</v>
      </c>
      <c r="J410" s="62">
        <v>0</v>
      </c>
      <c r="K410" s="62">
        <v>0</v>
      </c>
    </row>
    <row r="411" spans="1:11" ht="31.5" x14ac:dyDescent="0.25">
      <c r="A411" s="196"/>
      <c r="B411" s="196"/>
      <c r="C411" s="60" t="s">
        <v>165</v>
      </c>
      <c r="D411" s="61">
        <f t="shared" ref="D411:H413" si="84">D476+D481</f>
        <v>0</v>
      </c>
      <c r="E411" s="61">
        <f t="shared" si="84"/>
        <v>0</v>
      </c>
      <c r="F411" s="61">
        <f t="shared" si="84"/>
        <v>0</v>
      </c>
      <c r="G411" s="61">
        <f t="shared" si="84"/>
        <v>0</v>
      </c>
      <c r="H411" s="61">
        <f t="shared" si="84"/>
        <v>0</v>
      </c>
      <c r="I411" s="62">
        <v>0</v>
      </c>
      <c r="J411" s="62">
        <v>0</v>
      </c>
      <c r="K411" s="62">
        <v>0</v>
      </c>
    </row>
    <row r="412" spans="1:11" ht="31.5" x14ac:dyDescent="0.25">
      <c r="A412" s="196"/>
      <c r="B412" s="196"/>
      <c r="C412" s="60" t="s">
        <v>248</v>
      </c>
      <c r="D412" s="61">
        <f t="shared" si="84"/>
        <v>0</v>
      </c>
      <c r="E412" s="61">
        <f t="shared" si="84"/>
        <v>0</v>
      </c>
      <c r="F412" s="61">
        <f t="shared" si="84"/>
        <v>0</v>
      </c>
      <c r="G412" s="61">
        <f t="shared" si="84"/>
        <v>0</v>
      </c>
      <c r="H412" s="61">
        <f t="shared" si="84"/>
        <v>0</v>
      </c>
      <c r="I412" s="62">
        <v>0</v>
      </c>
      <c r="J412" s="62">
        <v>0</v>
      </c>
      <c r="K412" s="62">
        <v>0</v>
      </c>
    </row>
    <row r="413" spans="1:11" ht="47.25" x14ac:dyDescent="0.25">
      <c r="A413" s="197"/>
      <c r="B413" s="197"/>
      <c r="C413" s="60" t="s">
        <v>28</v>
      </c>
      <c r="D413" s="61">
        <f t="shared" si="84"/>
        <v>0</v>
      </c>
      <c r="E413" s="61">
        <f t="shared" si="84"/>
        <v>0</v>
      </c>
      <c r="F413" s="61">
        <f t="shared" si="84"/>
        <v>0</v>
      </c>
      <c r="G413" s="61">
        <f t="shared" si="84"/>
        <v>0</v>
      </c>
      <c r="H413" s="61">
        <f t="shared" si="84"/>
        <v>0</v>
      </c>
      <c r="I413" s="62">
        <v>0</v>
      </c>
      <c r="J413" s="62">
        <v>0</v>
      </c>
      <c r="K413" s="62">
        <v>0</v>
      </c>
    </row>
    <row r="414" spans="1:11" x14ac:dyDescent="0.25">
      <c r="A414" s="195" t="s">
        <v>249</v>
      </c>
      <c r="B414" s="202" t="s">
        <v>167</v>
      </c>
      <c r="C414" s="60" t="s">
        <v>164</v>
      </c>
      <c r="D414" s="61">
        <f>D415+D416+D417+D418</f>
        <v>10</v>
      </c>
      <c r="E414" s="61">
        <f>E415+E416+E417+E418</f>
        <v>10</v>
      </c>
      <c r="F414" s="61">
        <f>F415+F416+F417+F418</f>
        <v>10</v>
      </c>
      <c r="G414" s="61">
        <f>G415+G416+G417+G418</f>
        <v>10</v>
      </c>
      <c r="H414" s="61">
        <f>H415+H416+H417+H418</f>
        <v>10</v>
      </c>
      <c r="I414" s="62">
        <f t="shared" si="78"/>
        <v>100</v>
      </c>
      <c r="J414" s="62">
        <f t="shared" si="79"/>
        <v>100</v>
      </c>
      <c r="K414" s="62">
        <f t="shared" si="80"/>
        <v>100</v>
      </c>
    </row>
    <row r="415" spans="1:11" ht="31.5" x14ac:dyDescent="0.25">
      <c r="A415" s="196"/>
      <c r="B415" s="202"/>
      <c r="C415" s="60" t="s">
        <v>19</v>
      </c>
      <c r="D415" s="61">
        <v>10</v>
      </c>
      <c r="E415" s="61">
        <v>10</v>
      </c>
      <c r="F415" s="61">
        <v>10</v>
      </c>
      <c r="G415" s="61">
        <v>10</v>
      </c>
      <c r="H415" s="61">
        <v>10</v>
      </c>
      <c r="I415" s="62">
        <f t="shared" si="78"/>
        <v>100</v>
      </c>
      <c r="J415" s="62">
        <f t="shared" si="79"/>
        <v>100</v>
      </c>
      <c r="K415" s="62">
        <f t="shared" si="80"/>
        <v>100</v>
      </c>
    </row>
    <row r="416" spans="1:11" ht="31.5" x14ac:dyDescent="0.25">
      <c r="A416" s="196"/>
      <c r="B416" s="202"/>
      <c r="C416" s="60" t="s">
        <v>165</v>
      </c>
      <c r="D416" s="61">
        <v>0</v>
      </c>
      <c r="E416" s="61">
        <v>0</v>
      </c>
      <c r="F416" s="61">
        <v>0</v>
      </c>
      <c r="G416" s="61">
        <v>0</v>
      </c>
      <c r="H416" s="61">
        <v>0</v>
      </c>
      <c r="I416" s="62">
        <v>0</v>
      </c>
      <c r="J416" s="62">
        <v>0</v>
      </c>
      <c r="K416" s="62">
        <v>0</v>
      </c>
    </row>
    <row r="417" spans="1:11" ht="31.5" x14ac:dyDescent="0.25">
      <c r="A417" s="196"/>
      <c r="B417" s="202"/>
      <c r="C417" s="60" t="s">
        <v>248</v>
      </c>
      <c r="D417" s="61">
        <v>0</v>
      </c>
      <c r="E417" s="61">
        <v>0</v>
      </c>
      <c r="F417" s="61">
        <v>0</v>
      </c>
      <c r="G417" s="61">
        <v>0</v>
      </c>
      <c r="H417" s="61">
        <v>0</v>
      </c>
      <c r="I417" s="62">
        <v>0</v>
      </c>
      <c r="J417" s="62">
        <v>0</v>
      </c>
      <c r="K417" s="62">
        <v>0</v>
      </c>
    </row>
    <row r="418" spans="1:11" ht="47.25" x14ac:dyDescent="0.25">
      <c r="A418" s="197"/>
      <c r="B418" s="202"/>
      <c r="C418" s="60" t="s">
        <v>28</v>
      </c>
      <c r="D418" s="61">
        <v>0</v>
      </c>
      <c r="E418" s="61">
        <v>0</v>
      </c>
      <c r="F418" s="61">
        <v>0</v>
      </c>
      <c r="G418" s="61">
        <v>0</v>
      </c>
      <c r="H418" s="61">
        <v>0</v>
      </c>
      <c r="I418" s="62">
        <v>0</v>
      </c>
      <c r="J418" s="62">
        <v>0</v>
      </c>
      <c r="K418" s="62">
        <v>0</v>
      </c>
    </row>
    <row r="419" spans="1:11" x14ac:dyDescent="0.25">
      <c r="A419" s="195" t="s">
        <v>250</v>
      </c>
      <c r="B419" s="194" t="s">
        <v>247</v>
      </c>
      <c r="C419" s="60" t="s">
        <v>164</v>
      </c>
      <c r="D419" s="61">
        <f>D420+D421+D422+D423</f>
        <v>230</v>
      </c>
      <c r="E419" s="61">
        <f>E420+E421+E422+E423</f>
        <v>230</v>
      </c>
      <c r="F419" s="61">
        <f>F420+F421+F422+F423</f>
        <v>230</v>
      </c>
      <c r="G419" s="61">
        <f>G420+G421+G422+G423</f>
        <v>230</v>
      </c>
      <c r="H419" s="61">
        <f>H420+H421+H422+H423</f>
        <v>230</v>
      </c>
      <c r="I419" s="62">
        <f t="shared" si="78"/>
        <v>100</v>
      </c>
      <c r="J419" s="62">
        <f t="shared" si="79"/>
        <v>100</v>
      </c>
      <c r="K419" s="62">
        <f t="shared" si="80"/>
        <v>100</v>
      </c>
    </row>
    <row r="420" spans="1:11" ht="31.5" x14ac:dyDescent="0.25">
      <c r="A420" s="196"/>
      <c r="B420" s="194"/>
      <c r="C420" s="60" t="s">
        <v>19</v>
      </c>
      <c r="D420" s="61">
        <v>230</v>
      </c>
      <c r="E420" s="61">
        <v>230</v>
      </c>
      <c r="F420" s="61">
        <v>230</v>
      </c>
      <c r="G420" s="61">
        <v>230</v>
      </c>
      <c r="H420" s="61">
        <v>230</v>
      </c>
      <c r="I420" s="62">
        <f t="shared" si="78"/>
        <v>100</v>
      </c>
      <c r="J420" s="62">
        <f t="shared" si="79"/>
        <v>100</v>
      </c>
      <c r="K420" s="62">
        <f t="shared" si="80"/>
        <v>100</v>
      </c>
    </row>
    <row r="421" spans="1:11" ht="31.5" x14ac:dyDescent="0.25">
      <c r="A421" s="196"/>
      <c r="B421" s="194"/>
      <c r="C421" s="60" t="s">
        <v>165</v>
      </c>
      <c r="D421" s="61">
        <v>0</v>
      </c>
      <c r="E421" s="61">
        <v>0</v>
      </c>
      <c r="F421" s="61">
        <v>0</v>
      </c>
      <c r="G421" s="61">
        <v>0</v>
      </c>
      <c r="H421" s="61">
        <v>0</v>
      </c>
      <c r="I421" s="62">
        <v>0</v>
      </c>
      <c r="J421" s="62">
        <v>0</v>
      </c>
      <c r="K421" s="62">
        <v>0</v>
      </c>
    </row>
    <row r="422" spans="1:11" ht="31.5" x14ac:dyDescent="0.25">
      <c r="A422" s="196"/>
      <c r="B422" s="194"/>
      <c r="C422" s="60" t="s">
        <v>248</v>
      </c>
      <c r="D422" s="61">
        <v>0</v>
      </c>
      <c r="E422" s="61">
        <v>0</v>
      </c>
      <c r="F422" s="61">
        <v>0</v>
      </c>
      <c r="G422" s="61">
        <v>0</v>
      </c>
      <c r="H422" s="61">
        <v>0</v>
      </c>
      <c r="I422" s="62">
        <v>0</v>
      </c>
      <c r="J422" s="62">
        <v>0</v>
      </c>
      <c r="K422" s="62">
        <v>0</v>
      </c>
    </row>
    <row r="423" spans="1:11" ht="47.25" x14ac:dyDescent="0.25">
      <c r="A423" s="197"/>
      <c r="B423" s="194"/>
      <c r="C423" s="60" t="s">
        <v>28</v>
      </c>
      <c r="D423" s="61">
        <v>0</v>
      </c>
      <c r="E423" s="61">
        <v>0</v>
      </c>
      <c r="F423" s="61">
        <v>0</v>
      </c>
      <c r="G423" s="61">
        <v>0</v>
      </c>
      <c r="H423" s="61">
        <v>0</v>
      </c>
      <c r="I423" s="62">
        <v>0</v>
      </c>
      <c r="J423" s="62">
        <v>0</v>
      </c>
      <c r="K423" s="62">
        <v>0</v>
      </c>
    </row>
    <row r="424" spans="1:11" x14ac:dyDescent="0.25">
      <c r="A424" s="195" t="s">
        <v>325</v>
      </c>
      <c r="B424" s="194" t="s">
        <v>247</v>
      </c>
      <c r="C424" s="60" t="s">
        <v>164</v>
      </c>
      <c r="D424" s="61">
        <f>D425+D426+D427+D428</f>
        <v>40</v>
      </c>
      <c r="E424" s="61">
        <f>E425+E426+E427+E428</f>
        <v>40</v>
      </c>
      <c r="F424" s="61">
        <f>F425+F426+F427+F428</f>
        <v>40</v>
      </c>
      <c r="G424" s="61">
        <f>G425+G426+G427+G428</f>
        <v>40</v>
      </c>
      <c r="H424" s="61">
        <f>H425+H426+H427+H428</f>
        <v>40</v>
      </c>
      <c r="I424" s="62">
        <f t="shared" si="78"/>
        <v>100</v>
      </c>
      <c r="J424" s="62">
        <f t="shared" si="79"/>
        <v>100</v>
      </c>
      <c r="K424" s="62">
        <f t="shared" si="80"/>
        <v>100</v>
      </c>
    </row>
    <row r="425" spans="1:11" ht="31.5" x14ac:dyDescent="0.25">
      <c r="A425" s="196"/>
      <c r="B425" s="194"/>
      <c r="C425" s="60" t="s">
        <v>19</v>
      </c>
      <c r="D425" s="61">
        <v>40</v>
      </c>
      <c r="E425" s="61">
        <v>40</v>
      </c>
      <c r="F425" s="61">
        <v>40</v>
      </c>
      <c r="G425" s="61">
        <v>40</v>
      </c>
      <c r="H425" s="61">
        <v>40</v>
      </c>
      <c r="I425" s="62">
        <f t="shared" si="78"/>
        <v>100</v>
      </c>
      <c r="J425" s="62">
        <f t="shared" si="79"/>
        <v>100</v>
      </c>
      <c r="K425" s="62">
        <f t="shared" si="80"/>
        <v>100</v>
      </c>
    </row>
    <row r="426" spans="1:11" ht="31.5" x14ac:dyDescent="0.25">
      <c r="A426" s="196"/>
      <c r="B426" s="194"/>
      <c r="C426" s="60" t="s">
        <v>165</v>
      </c>
      <c r="D426" s="61">
        <v>0</v>
      </c>
      <c r="E426" s="61">
        <v>0</v>
      </c>
      <c r="F426" s="61">
        <v>0</v>
      </c>
      <c r="G426" s="61">
        <v>0</v>
      </c>
      <c r="H426" s="61">
        <v>0</v>
      </c>
      <c r="I426" s="62">
        <v>0</v>
      </c>
      <c r="J426" s="62">
        <v>0</v>
      </c>
      <c r="K426" s="62">
        <v>0</v>
      </c>
    </row>
    <row r="427" spans="1:11" ht="31.5" x14ac:dyDescent="0.25">
      <c r="A427" s="196"/>
      <c r="B427" s="194"/>
      <c r="C427" s="60" t="s">
        <v>248</v>
      </c>
      <c r="D427" s="61">
        <v>0</v>
      </c>
      <c r="E427" s="61">
        <v>0</v>
      </c>
      <c r="F427" s="61">
        <v>0</v>
      </c>
      <c r="G427" s="61">
        <v>0</v>
      </c>
      <c r="H427" s="61">
        <v>0</v>
      </c>
      <c r="I427" s="62">
        <v>0</v>
      </c>
      <c r="J427" s="62">
        <v>0</v>
      </c>
      <c r="K427" s="62">
        <v>0</v>
      </c>
    </row>
    <row r="428" spans="1:11" ht="47.25" x14ac:dyDescent="0.25">
      <c r="A428" s="197"/>
      <c r="B428" s="194"/>
      <c r="C428" s="60" t="s">
        <v>28</v>
      </c>
      <c r="D428" s="61">
        <v>0</v>
      </c>
      <c r="E428" s="61">
        <v>0</v>
      </c>
      <c r="F428" s="61">
        <v>0</v>
      </c>
      <c r="G428" s="61">
        <v>0</v>
      </c>
      <c r="H428" s="61">
        <v>0</v>
      </c>
      <c r="I428" s="62">
        <v>0</v>
      </c>
      <c r="J428" s="62">
        <v>0</v>
      </c>
      <c r="K428" s="62">
        <v>0</v>
      </c>
    </row>
    <row r="429" spans="1:11" x14ac:dyDescent="0.25">
      <c r="A429" s="195" t="s">
        <v>251</v>
      </c>
      <c r="B429" s="194" t="s">
        <v>247</v>
      </c>
      <c r="C429" s="60" t="s">
        <v>164</v>
      </c>
      <c r="D429" s="61">
        <f>D430+D431+D432+D433</f>
        <v>30</v>
      </c>
      <c r="E429" s="61">
        <f>E430+E431+E432+E433</f>
        <v>30</v>
      </c>
      <c r="F429" s="61">
        <f>F430+F431+F432+F433</f>
        <v>30</v>
      </c>
      <c r="G429" s="61">
        <f>G430+G431+G432+G433</f>
        <v>30</v>
      </c>
      <c r="H429" s="61">
        <f>H430+H431+H432+H433</f>
        <v>30</v>
      </c>
      <c r="I429" s="62">
        <f t="shared" si="78"/>
        <v>100</v>
      </c>
      <c r="J429" s="62">
        <f t="shared" si="79"/>
        <v>100</v>
      </c>
      <c r="K429" s="62">
        <f t="shared" si="80"/>
        <v>100</v>
      </c>
    </row>
    <row r="430" spans="1:11" ht="31.5" x14ac:dyDescent="0.25">
      <c r="A430" s="196"/>
      <c r="B430" s="194"/>
      <c r="C430" s="60" t="s">
        <v>19</v>
      </c>
      <c r="D430" s="61">
        <v>30</v>
      </c>
      <c r="E430" s="61">
        <v>30</v>
      </c>
      <c r="F430" s="61">
        <v>30</v>
      </c>
      <c r="G430" s="61">
        <v>30</v>
      </c>
      <c r="H430" s="61">
        <v>30</v>
      </c>
      <c r="I430" s="62">
        <f t="shared" si="78"/>
        <v>100</v>
      </c>
      <c r="J430" s="62">
        <f t="shared" si="79"/>
        <v>100</v>
      </c>
      <c r="K430" s="62">
        <f t="shared" si="80"/>
        <v>100</v>
      </c>
    </row>
    <row r="431" spans="1:11" ht="31.5" x14ac:dyDescent="0.25">
      <c r="A431" s="196"/>
      <c r="B431" s="194"/>
      <c r="C431" s="60" t="s">
        <v>165</v>
      </c>
      <c r="D431" s="61">
        <v>0</v>
      </c>
      <c r="E431" s="61">
        <v>0</v>
      </c>
      <c r="F431" s="61">
        <v>0</v>
      </c>
      <c r="G431" s="61">
        <v>0</v>
      </c>
      <c r="H431" s="61">
        <v>0</v>
      </c>
      <c r="I431" s="62">
        <v>0</v>
      </c>
      <c r="J431" s="62">
        <v>0</v>
      </c>
      <c r="K431" s="62">
        <v>0</v>
      </c>
    </row>
    <row r="432" spans="1:11" ht="31.5" x14ac:dyDescent="0.25">
      <c r="A432" s="196"/>
      <c r="B432" s="194"/>
      <c r="C432" s="60" t="s">
        <v>248</v>
      </c>
      <c r="D432" s="61">
        <v>0</v>
      </c>
      <c r="E432" s="61">
        <v>0</v>
      </c>
      <c r="F432" s="61">
        <v>0</v>
      </c>
      <c r="G432" s="61">
        <v>0</v>
      </c>
      <c r="H432" s="61">
        <v>0</v>
      </c>
      <c r="I432" s="62">
        <v>0</v>
      </c>
      <c r="J432" s="62">
        <v>0</v>
      </c>
      <c r="K432" s="62">
        <v>0</v>
      </c>
    </row>
    <row r="433" spans="1:11" ht="47.25" x14ac:dyDescent="0.25">
      <c r="A433" s="197"/>
      <c r="B433" s="194"/>
      <c r="C433" s="60" t="s">
        <v>28</v>
      </c>
      <c r="D433" s="61">
        <v>0</v>
      </c>
      <c r="E433" s="61">
        <v>0</v>
      </c>
      <c r="F433" s="61">
        <v>0</v>
      </c>
      <c r="G433" s="61">
        <v>0</v>
      </c>
      <c r="H433" s="61">
        <v>0</v>
      </c>
      <c r="I433" s="62">
        <v>0</v>
      </c>
      <c r="J433" s="62">
        <v>0</v>
      </c>
      <c r="K433" s="62">
        <v>0</v>
      </c>
    </row>
    <row r="434" spans="1:11" x14ac:dyDescent="0.25">
      <c r="A434" s="195" t="s">
        <v>252</v>
      </c>
      <c r="B434" s="194" t="s">
        <v>247</v>
      </c>
      <c r="C434" s="60" t="s">
        <v>164</v>
      </c>
      <c r="D434" s="61">
        <f>D435+D436+D437+D438</f>
        <v>20</v>
      </c>
      <c r="E434" s="61">
        <f>E435+E436+E437+E438</f>
        <v>20</v>
      </c>
      <c r="F434" s="61">
        <f>F435+F436+F437+F438</f>
        <v>20</v>
      </c>
      <c r="G434" s="61">
        <f t="shared" ref="G434:H434" si="85">G435+G436+G437+G438</f>
        <v>20</v>
      </c>
      <c r="H434" s="61">
        <f t="shared" si="85"/>
        <v>20</v>
      </c>
      <c r="I434" s="62">
        <f t="shared" si="78"/>
        <v>100</v>
      </c>
      <c r="J434" s="62">
        <f t="shared" si="79"/>
        <v>100</v>
      </c>
      <c r="K434" s="62">
        <f t="shared" si="80"/>
        <v>100</v>
      </c>
    </row>
    <row r="435" spans="1:11" ht="31.5" x14ac:dyDescent="0.25">
      <c r="A435" s="196"/>
      <c r="B435" s="194"/>
      <c r="C435" s="60" t="s">
        <v>19</v>
      </c>
      <c r="D435" s="61">
        <v>20</v>
      </c>
      <c r="E435" s="61">
        <v>20</v>
      </c>
      <c r="F435" s="61">
        <v>20</v>
      </c>
      <c r="G435" s="61">
        <v>20</v>
      </c>
      <c r="H435" s="61">
        <v>20</v>
      </c>
      <c r="I435" s="62">
        <f t="shared" si="78"/>
        <v>100</v>
      </c>
      <c r="J435" s="62">
        <f t="shared" si="79"/>
        <v>100</v>
      </c>
      <c r="K435" s="62">
        <f t="shared" si="80"/>
        <v>100</v>
      </c>
    </row>
    <row r="436" spans="1:11" ht="31.5" x14ac:dyDescent="0.25">
      <c r="A436" s="196"/>
      <c r="B436" s="194"/>
      <c r="C436" s="60" t="s">
        <v>165</v>
      </c>
      <c r="D436" s="61">
        <v>0</v>
      </c>
      <c r="E436" s="61">
        <v>0</v>
      </c>
      <c r="F436" s="61">
        <v>0</v>
      </c>
      <c r="G436" s="61">
        <v>0</v>
      </c>
      <c r="H436" s="61">
        <v>0</v>
      </c>
      <c r="I436" s="62">
        <v>0</v>
      </c>
      <c r="J436" s="62">
        <v>0</v>
      </c>
      <c r="K436" s="62">
        <v>0</v>
      </c>
    </row>
    <row r="437" spans="1:11" ht="31.5" x14ac:dyDescent="0.25">
      <c r="A437" s="196"/>
      <c r="B437" s="194"/>
      <c r="C437" s="60" t="s">
        <v>248</v>
      </c>
      <c r="D437" s="61">
        <v>0</v>
      </c>
      <c r="E437" s="61">
        <v>0</v>
      </c>
      <c r="F437" s="61">
        <v>0</v>
      </c>
      <c r="G437" s="61">
        <v>0</v>
      </c>
      <c r="H437" s="61">
        <v>0</v>
      </c>
      <c r="I437" s="62">
        <v>0</v>
      </c>
      <c r="J437" s="62">
        <v>0</v>
      </c>
      <c r="K437" s="62">
        <v>0</v>
      </c>
    </row>
    <row r="438" spans="1:11" ht="47.25" x14ac:dyDescent="0.25">
      <c r="A438" s="197"/>
      <c r="B438" s="194"/>
      <c r="C438" s="60" t="s">
        <v>28</v>
      </c>
      <c r="D438" s="61">
        <v>0</v>
      </c>
      <c r="E438" s="61">
        <v>0</v>
      </c>
      <c r="F438" s="61">
        <v>0</v>
      </c>
      <c r="G438" s="61">
        <v>0</v>
      </c>
      <c r="H438" s="61">
        <v>0</v>
      </c>
      <c r="I438" s="62">
        <v>0</v>
      </c>
      <c r="J438" s="62">
        <v>0</v>
      </c>
      <c r="K438" s="62">
        <v>0</v>
      </c>
    </row>
    <row r="439" spans="1:11" x14ac:dyDescent="0.25">
      <c r="A439" s="195" t="s">
        <v>253</v>
      </c>
      <c r="B439" s="202" t="s">
        <v>167</v>
      </c>
      <c r="C439" s="60" t="s">
        <v>164</v>
      </c>
      <c r="D439" s="61">
        <f>D440+D441+D442+D443</f>
        <v>0</v>
      </c>
      <c r="E439" s="61">
        <f>E440+E441+E442+E443</f>
        <v>0</v>
      </c>
      <c r="F439" s="61">
        <f>F440+F441+F442+F443</f>
        <v>0</v>
      </c>
      <c r="G439" s="61">
        <f>G440+G441+G442+G443</f>
        <v>0</v>
      </c>
      <c r="H439" s="61">
        <f>H440+H441+H442+H443</f>
        <v>0</v>
      </c>
      <c r="I439" s="62">
        <v>0</v>
      </c>
      <c r="J439" s="62">
        <v>0</v>
      </c>
      <c r="K439" s="62">
        <v>0</v>
      </c>
    </row>
    <row r="440" spans="1:11" ht="31.5" x14ac:dyDescent="0.25">
      <c r="A440" s="196"/>
      <c r="B440" s="202"/>
      <c r="C440" s="60" t="s">
        <v>19</v>
      </c>
      <c r="D440" s="61">
        <v>0</v>
      </c>
      <c r="E440" s="61">
        <v>0</v>
      </c>
      <c r="F440" s="61">
        <v>0</v>
      </c>
      <c r="G440" s="61">
        <v>0</v>
      </c>
      <c r="H440" s="61">
        <v>0</v>
      </c>
      <c r="I440" s="62">
        <v>0</v>
      </c>
      <c r="J440" s="62">
        <v>0</v>
      </c>
      <c r="K440" s="62">
        <v>0</v>
      </c>
    </row>
    <row r="441" spans="1:11" ht="31.5" x14ac:dyDescent="0.25">
      <c r="A441" s="196"/>
      <c r="B441" s="202"/>
      <c r="C441" s="60" t="s">
        <v>165</v>
      </c>
      <c r="D441" s="61">
        <v>0</v>
      </c>
      <c r="E441" s="61">
        <v>0</v>
      </c>
      <c r="F441" s="61">
        <v>0</v>
      </c>
      <c r="G441" s="61">
        <v>0</v>
      </c>
      <c r="H441" s="61">
        <v>0</v>
      </c>
      <c r="I441" s="62">
        <v>0</v>
      </c>
      <c r="J441" s="62">
        <v>0</v>
      </c>
      <c r="K441" s="62">
        <v>0</v>
      </c>
    </row>
    <row r="442" spans="1:11" ht="31.5" x14ac:dyDescent="0.25">
      <c r="A442" s="196"/>
      <c r="B442" s="202"/>
      <c r="C442" s="60" t="s">
        <v>248</v>
      </c>
      <c r="D442" s="61">
        <v>0</v>
      </c>
      <c r="E442" s="61">
        <v>0</v>
      </c>
      <c r="F442" s="61">
        <v>0</v>
      </c>
      <c r="G442" s="61">
        <v>0</v>
      </c>
      <c r="H442" s="61">
        <v>0</v>
      </c>
      <c r="I442" s="62">
        <v>0</v>
      </c>
      <c r="J442" s="62">
        <v>0</v>
      </c>
      <c r="K442" s="62">
        <v>0</v>
      </c>
    </row>
    <row r="443" spans="1:11" ht="47.25" x14ac:dyDescent="0.25">
      <c r="A443" s="197"/>
      <c r="B443" s="202"/>
      <c r="C443" s="60" t="s">
        <v>28</v>
      </c>
      <c r="D443" s="61">
        <v>0</v>
      </c>
      <c r="E443" s="61">
        <v>0</v>
      </c>
      <c r="F443" s="61">
        <v>0</v>
      </c>
      <c r="G443" s="61">
        <v>0</v>
      </c>
      <c r="H443" s="61">
        <v>0</v>
      </c>
      <c r="I443" s="62">
        <v>0</v>
      </c>
      <c r="J443" s="62">
        <v>0</v>
      </c>
      <c r="K443" s="62">
        <v>0</v>
      </c>
    </row>
    <row r="444" spans="1:11" x14ac:dyDescent="0.25">
      <c r="A444" s="195" t="s">
        <v>254</v>
      </c>
      <c r="B444" s="202" t="s">
        <v>167</v>
      </c>
      <c r="C444" s="60" t="s">
        <v>164</v>
      </c>
      <c r="D444" s="61">
        <f>D445+D446+D447+D448</f>
        <v>230</v>
      </c>
      <c r="E444" s="61">
        <f>E445+E446+E447+E448</f>
        <v>230</v>
      </c>
      <c r="F444" s="61">
        <f>F445+F446+F447+F448</f>
        <v>211.9</v>
      </c>
      <c r="G444" s="61">
        <f>G445+G446+G447+G448</f>
        <v>211.9</v>
      </c>
      <c r="H444" s="61">
        <f>H445+H446+H447+H448</f>
        <v>211.9</v>
      </c>
      <c r="I444" s="62">
        <f t="shared" si="78"/>
        <v>92.130434782608688</v>
      </c>
      <c r="J444" s="62">
        <f t="shared" si="79"/>
        <v>92.130434782608688</v>
      </c>
      <c r="K444" s="62">
        <f t="shared" si="80"/>
        <v>100</v>
      </c>
    </row>
    <row r="445" spans="1:11" ht="31.5" x14ac:dyDescent="0.25">
      <c r="A445" s="196"/>
      <c r="B445" s="202"/>
      <c r="C445" s="60" t="s">
        <v>19</v>
      </c>
      <c r="D445" s="61">
        <v>230</v>
      </c>
      <c r="E445" s="61">
        <v>230</v>
      </c>
      <c r="F445" s="61">
        <v>211.9</v>
      </c>
      <c r="G445" s="61">
        <v>211.9</v>
      </c>
      <c r="H445" s="61">
        <v>211.9</v>
      </c>
      <c r="I445" s="62">
        <f t="shared" si="78"/>
        <v>92.130434782608688</v>
      </c>
      <c r="J445" s="62">
        <f t="shared" si="79"/>
        <v>92.130434782608688</v>
      </c>
      <c r="K445" s="62">
        <f t="shared" si="80"/>
        <v>100</v>
      </c>
    </row>
    <row r="446" spans="1:11" ht="31.5" x14ac:dyDescent="0.25">
      <c r="A446" s="196"/>
      <c r="B446" s="202"/>
      <c r="C446" s="60" t="s">
        <v>165</v>
      </c>
      <c r="D446" s="61">
        <v>0</v>
      </c>
      <c r="E446" s="61">
        <v>0</v>
      </c>
      <c r="F446" s="61">
        <v>0</v>
      </c>
      <c r="G446" s="61">
        <v>0</v>
      </c>
      <c r="H446" s="61">
        <v>0</v>
      </c>
      <c r="I446" s="62">
        <v>0</v>
      </c>
      <c r="J446" s="62">
        <v>0</v>
      </c>
      <c r="K446" s="62">
        <v>0</v>
      </c>
    </row>
    <row r="447" spans="1:11" ht="31.5" x14ac:dyDescent="0.25">
      <c r="A447" s="196"/>
      <c r="B447" s="202"/>
      <c r="C447" s="60" t="s">
        <v>248</v>
      </c>
      <c r="D447" s="61">
        <v>0</v>
      </c>
      <c r="E447" s="61">
        <v>0</v>
      </c>
      <c r="F447" s="61">
        <v>0</v>
      </c>
      <c r="G447" s="61">
        <v>0</v>
      </c>
      <c r="H447" s="61">
        <v>0</v>
      </c>
      <c r="I447" s="62">
        <v>0</v>
      </c>
      <c r="J447" s="62">
        <v>0</v>
      </c>
      <c r="K447" s="62">
        <v>0</v>
      </c>
    </row>
    <row r="448" spans="1:11" ht="47.25" x14ac:dyDescent="0.25">
      <c r="A448" s="197"/>
      <c r="B448" s="202"/>
      <c r="C448" s="60" t="s">
        <v>28</v>
      </c>
      <c r="D448" s="61">
        <v>0</v>
      </c>
      <c r="E448" s="61">
        <v>0</v>
      </c>
      <c r="F448" s="61">
        <v>0</v>
      </c>
      <c r="G448" s="61">
        <v>0</v>
      </c>
      <c r="H448" s="61">
        <v>0</v>
      </c>
      <c r="I448" s="62">
        <v>0</v>
      </c>
      <c r="J448" s="62">
        <v>0</v>
      </c>
      <c r="K448" s="62">
        <v>0</v>
      </c>
    </row>
    <row r="449" spans="1:11" x14ac:dyDescent="0.25">
      <c r="A449" s="195" t="s">
        <v>255</v>
      </c>
      <c r="B449" s="202" t="s">
        <v>167</v>
      </c>
      <c r="C449" s="60" t="s">
        <v>164</v>
      </c>
      <c r="D449" s="61">
        <f>D450+D451+D452+D453</f>
        <v>0</v>
      </c>
      <c r="E449" s="61">
        <f>E450+E451+E452+E453</f>
        <v>0</v>
      </c>
      <c r="F449" s="61">
        <f>F450+F451+F452+F453</f>
        <v>0</v>
      </c>
      <c r="G449" s="61">
        <f>G450+G451+G452+G453</f>
        <v>0</v>
      </c>
      <c r="H449" s="61">
        <f>H450+H451+H452+H453</f>
        <v>0</v>
      </c>
      <c r="I449" s="62">
        <v>0</v>
      </c>
      <c r="J449" s="62">
        <v>0</v>
      </c>
      <c r="K449" s="62">
        <v>0</v>
      </c>
    </row>
    <row r="450" spans="1:11" ht="31.5" x14ac:dyDescent="0.25">
      <c r="A450" s="196"/>
      <c r="B450" s="202"/>
      <c r="C450" s="60" t="s">
        <v>19</v>
      </c>
      <c r="D450" s="61">
        <v>0</v>
      </c>
      <c r="E450" s="61">
        <v>0</v>
      </c>
      <c r="F450" s="61">
        <v>0</v>
      </c>
      <c r="G450" s="61">
        <v>0</v>
      </c>
      <c r="H450" s="61">
        <v>0</v>
      </c>
      <c r="I450" s="62">
        <v>0</v>
      </c>
      <c r="J450" s="62">
        <v>0</v>
      </c>
      <c r="K450" s="62">
        <v>0</v>
      </c>
    </row>
    <row r="451" spans="1:11" ht="31.5" x14ac:dyDescent="0.25">
      <c r="A451" s="196"/>
      <c r="B451" s="202"/>
      <c r="C451" s="60" t="s">
        <v>165</v>
      </c>
      <c r="D451" s="61">
        <v>0</v>
      </c>
      <c r="E451" s="61">
        <v>0</v>
      </c>
      <c r="F451" s="61">
        <v>0</v>
      </c>
      <c r="G451" s="61">
        <v>0</v>
      </c>
      <c r="H451" s="61">
        <v>0</v>
      </c>
      <c r="I451" s="62">
        <v>0</v>
      </c>
      <c r="J451" s="62">
        <v>0</v>
      </c>
      <c r="K451" s="62">
        <v>0</v>
      </c>
    </row>
    <row r="452" spans="1:11" ht="31.5" x14ac:dyDescent="0.25">
      <c r="A452" s="196"/>
      <c r="B452" s="202"/>
      <c r="C452" s="60" t="s">
        <v>248</v>
      </c>
      <c r="D452" s="61">
        <v>0</v>
      </c>
      <c r="E452" s="61">
        <v>0</v>
      </c>
      <c r="F452" s="61">
        <v>0</v>
      </c>
      <c r="G452" s="61">
        <v>0</v>
      </c>
      <c r="H452" s="61">
        <v>0</v>
      </c>
      <c r="I452" s="62">
        <v>0</v>
      </c>
      <c r="J452" s="62">
        <v>0</v>
      </c>
      <c r="K452" s="62">
        <v>0</v>
      </c>
    </row>
    <row r="453" spans="1:11" ht="47.25" x14ac:dyDescent="0.25">
      <c r="A453" s="197"/>
      <c r="B453" s="202"/>
      <c r="C453" s="60" t="s">
        <v>28</v>
      </c>
      <c r="D453" s="61">
        <v>0</v>
      </c>
      <c r="E453" s="61">
        <v>0</v>
      </c>
      <c r="F453" s="61">
        <v>0</v>
      </c>
      <c r="G453" s="61">
        <v>0</v>
      </c>
      <c r="H453" s="61">
        <v>0</v>
      </c>
      <c r="I453" s="62">
        <v>0</v>
      </c>
      <c r="J453" s="62">
        <v>0</v>
      </c>
      <c r="K453" s="62">
        <v>0</v>
      </c>
    </row>
    <row r="454" spans="1:11" x14ac:dyDescent="0.25">
      <c r="A454" s="195" t="s">
        <v>256</v>
      </c>
      <c r="B454" s="195" t="s">
        <v>173</v>
      </c>
      <c r="C454" s="60" t="s">
        <v>164</v>
      </c>
      <c r="D454" s="61">
        <f>D455+D456+D457+D458</f>
        <v>0</v>
      </c>
      <c r="E454" s="61">
        <f>E455+E456+E457+E458</f>
        <v>0</v>
      </c>
      <c r="F454" s="61">
        <f>F455+F456+F457+F458</f>
        <v>0</v>
      </c>
      <c r="G454" s="61">
        <f>G455+G456+G457+G458</f>
        <v>0</v>
      </c>
      <c r="H454" s="61">
        <f>H455+H456+H457+H458</f>
        <v>0</v>
      </c>
      <c r="I454" s="62">
        <v>0</v>
      </c>
      <c r="J454" s="62">
        <v>0</v>
      </c>
      <c r="K454" s="62">
        <v>0</v>
      </c>
    </row>
    <row r="455" spans="1:11" ht="31.5" x14ac:dyDescent="0.25">
      <c r="A455" s="196"/>
      <c r="B455" s="196"/>
      <c r="C455" s="60" t="s">
        <v>19</v>
      </c>
      <c r="D455" s="61">
        <v>0</v>
      </c>
      <c r="E455" s="61">
        <v>0</v>
      </c>
      <c r="F455" s="61">
        <f>340-340</f>
        <v>0</v>
      </c>
      <c r="G455" s="61">
        <f>340-340</f>
        <v>0</v>
      </c>
      <c r="H455" s="61">
        <f>340-340</f>
        <v>0</v>
      </c>
      <c r="I455" s="62">
        <v>0</v>
      </c>
      <c r="J455" s="62">
        <v>0</v>
      </c>
      <c r="K455" s="62">
        <v>0</v>
      </c>
    </row>
    <row r="456" spans="1:11" ht="31.5" x14ac:dyDescent="0.25">
      <c r="A456" s="196"/>
      <c r="B456" s="196"/>
      <c r="C456" s="60" t="s">
        <v>165</v>
      </c>
      <c r="D456" s="61">
        <v>0</v>
      </c>
      <c r="E456" s="61">
        <v>0</v>
      </c>
      <c r="F456" s="61">
        <v>0</v>
      </c>
      <c r="G456" s="61">
        <v>0</v>
      </c>
      <c r="H456" s="61">
        <v>0</v>
      </c>
      <c r="I456" s="62">
        <v>0</v>
      </c>
      <c r="J456" s="62">
        <v>0</v>
      </c>
      <c r="K456" s="62">
        <v>0</v>
      </c>
    </row>
    <row r="457" spans="1:11" ht="31.5" x14ac:dyDescent="0.25">
      <c r="A457" s="196"/>
      <c r="B457" s="196"/>
      <c r="C457" s="60" t="s">
        <v>248</v>
      </c>
      <c r="D457" s="61">
        <v>0</v>
      </c>
      <c r="E457" s="61">
        <v>0</v>
      </c>
      <c r="F457" s="61">
        <v>0</v>
      </c>
      <c r="G457" s="61">
        <v>0</v>
      </c>
      <c r="H457" s="61">
        <v>0</v>
      </c>
      <c r="I457" s="62">
        <v>0</v>
      </c>
      <c r="J457" s="62">
        <v>0</v>
      </c>
      <c r="K457" s="62">
        <v>0</v>
      </c>
    </row>
    <row r="458" spans="1:11" ht="47.25" x14ac:dyDescent="0.25">
      <c r="A458" s="197"/>
      <c r="B458" s="197"/>
      <c r="C458" s="60" t="s">
        <v>28</v>
      </c>
      <c r="D458" s="61">
        <v>0</v>
      </c>
      <c r="E458" s="61">
        <v>0</v>
      </c>
      <c r="F458" s="61">
        <v>0</v>
      </c>
      <c r="G458" s="61">
        <v>0</v>
      </c>
      <c r="H458" s="61">
        <v>0</v>
      </c>
      <c r="I458" s="62">
        <v>0</v>
      </c>
      <c r="J458" s="62">
        <v>0</v>
      </c>
      <c r="K458" s="62">
        <v>0</v>
      </c>
    </row>
    <row r="459" spans="1:11" x14ac:dyDescent="0.25">
      <c r="A459" s="195" t="s">
        <v>257</v>
      </c>
      <c r="B459" s="195" t="s">
        <v>173</v>
      </c>
      <c r="C459" s="60" t="s">
        <v>164</v>
      </c>
      <c r="D459" s="61">
        <f>D460+D461+D462+D463</f>
        <v>0</v>
      </c>
      <c r="E459" s="61">
        <f>E460+E461+E462+E463</f>
        <v>0</v>
      </c>
      <c r="F459" s="61">
        <f>F460+F461+F462+F463</f>
        <v>0</v>
      </c>
      <c r="G459" s="61">
        <f>G460+G461+G462+G463</f>
        <v>0</v>
      </c>
      <c r="H459" s="61">
        <f>H460+H461+H462+H463</f>
        <v>0</v>
      </c>
      <c r="I459" s="62">
        <v>0</v>
      </c>
      <c r="J459" s="62">
        <v>0</v>
      </c>
      <c r="K459" s="62">
        <v>0</v>
      </c>
    </row>
    <row r="460" spans="1:11" ht="31.5" x14ac:dyDescent="0.25">
      <c r="A460" s="196"/>
      <c r="B460" s="196"/>
      <c r="C460" s="60" t="s">
        <v>19</v>
      </c>
      <c r="D460" s="61">
        <v>0</v>
      </c>
      <c r="E460" s="61">
        <v>0</v>
      </c>
      <c r="F460" s="61">
        <f>170-170</f>
        <v>0</v>
      </c>
      <c r="G460" s="61">
        <f>170-170</f>
        <v>0</v>
      </c>
      <c r="H460" s="61">
        <f>170-170</f>
        <v>0</v>
      </c>
      <c r="I460" s="62">
        <v>0</v>
      </c>
      <c r="J460" s="62">
        <v>0</v>
      </c>
      <c r="K460" s="62">
        <v>0</v>
      </c>
    </row>
    <row r="461" spans="1:11" ht="31.5" x14ac:dyDescent="0.25">
      <c r="A461" s="196"/>
      <c r="B461" s="196"/>
      <c r="C461" s="60" t="s">
        <v>165</v>
      </c>
      <c r="D461" s="61">
        <v>0</v>
      </c>
      <c r="E461" s="61">
        <v>0</v>
      </c>
      <c r="F461" s="61">
        <v>0</v>
      </c>
      <c r="G461" s="61">
        <v>0</v>
      </c>
      <c r="H461" s="61">
        <v>0</v>
      </c>
      <c r="I461" s="62">
        <v>0</v>
      </c>
      <c r="J461" s="62">
        <v>0</v>
      </c>
      <c r="K461" s="62">
        <v>0</v>
      </c>
    </row>
    <row r="462" spans="1:11" ht="31.5" x14ac:dyDescent="0.25">
      <c r="A462" s="196"/>
      <c r="B462" s="196"/>
      <c r="C462" s="60" t="s">
        <v>248</v>
      </c>
      <c r="D462" s="61">
        <v>0</v>
      </c>
      <c r="E462" s="61">
        <v>0</v>
      </c>
      <c r="F462" s="61">
        <v>0</v>
      </c>
      <c r="G462" s="61">
        <v>0</v>
      </c>
      <c r="H462" s="61">
        <v>0</v>
      </c>
      <c r="I462" s="62">
        <v>0</v>
      </c>
      <c r="J462" s="62">
        <v>0</v>
      </c>
      <c r="K462" s="62">
        <v>0</v>
      </c>
    </row>
    <row r="463" spans="1:11" ht="47.25" x14ac:dyDescent="0.25">
      <c r="A463" s="197"/>
      <c r="B463" s="197"/>
      <c r="C463" s="60" t="s">
        <v>28</v>
      </c>
      <c r="D463" s="61">
        <v>0</v>
      </c>
      <c r="E463" s="61">
        <v>0</v>
      </c>
      <c r="F463" s="61">
        <v>0</v>
      </c>
      <c r="G463" s="65">
        <v>0</v>
      </c>
      <c r="H463" s="65">
        <v>0</v>
      </c>
      <c r="I463" s="62">
        <v>0</v>
      </c>
      <c r="J463" s="62">
        <v>0</v>
      </c>
      <c r="K463" s="62">
        <v>0</v>
      </c>
    </row>
    <row r="464" spans="1:11" x14ac:dyDescent="0.25">
      <c r="A464" s="195" t="s">
        <v>258</v>
      </c>
      <c r="B464" s="202" t="s">
        <v>167</v>
      </c>
      <c r="C464" s="60" t="s">
        <v>164</v>
      </c>
      <c r="D464" s="61">
        <f>D465+D466+D467+D468</f>
        <v>15</v>
      </c>
      <c r="E464" s="61">
        <f>E465+E466+E467+E468</f>
        <v>15</v>
      </c>
      <c r="F464" s="61">
        <f>F465+F466+F467+F468</f>
        <v>13.5</v>
      </c>
      <c r="G464" s="61">
        <f>G465+G466+G467+G468</f>
        <v>13.5</v>
      </c>
      <c r="H464" s="61">
        <f>H465+H466+H467+H468</f>
        <v>13.5</v>
      </c>
      <c r="I464" s="62">
        <f t="shared" ref="I464:I485" si="86">H464/D464*100</f>
        <v>90</v>
      </c>
      <c r="J464" s="62">
        <f t="shared" ref="J464:J485" si="87">G464/E464*100</f>
        <v>90</v>
      </c>
      <c r="K464" s="62">
        <f t="shared" ref="K464:K485" si="88">G464/F464*100</f>
        <v>100</v>
      </c>
    </row>
    <row r="465" spans="1:11" ht="31.5" x14ac:dyDescent="0.25">
      <c r="A465" s="196"/>
      <c r="B465" s="202"/>
      <c r="C465" s="60" t="s">
        <v>19</v>
      </c>
      <c r="D465" s="61">
        <v>15</v>
      </c>
      <c r="E465" s="61">
        <v>15</v>
      </c>
      <c r="F465" s="61">
        <v>13.5</v>
      </c>
      <c r="G465" s="61">
        <v>13.5</v>
      </c>
      <c r="H465" s="61">
        <v>13.5</v>
      </c>
      <c r="I465" s="62">
        <f t="shared" si="86"/>
        <v>90</v>
      </c>
      <c r="J465" s="62">
        <f t="shared" si="87"/>
        <v>90</v>
      </c>
      <c r="K465" s="62">
        <f t="shared" si="88"/>
        <v>100</v>
      </c>
    </row>
    <row r="466" spans="1:11" ht="31.5" x14ac:dyDescent="0.25">
      <c r="A466" s="196"/>
      <c r="B466" s="202"/>
      <c r="C466" s="60" t="s">
        <v>165</v>
      </c>
      <c r="D466" s="61">
        <v>0</v>
      </c>
      <c r="E466" s="61">
        <v>0</v>
      </c>
      <c r="F466" s="61">
        <v>0</v>
      </c>
      <c r="G466" s="61">
        <v>0</v>
      </c>
      <c r="H466" s="61">
        <v>0</v>
      </c>
      <c r="I466" s="62">
        <v>0</v>
      </c>
      <c r="J466" s="62">
        <v>0</v>
      </c>
      <c r="K466" s="62">
        <v>0</v>
      </c>
    </row>
    <row r="467" spans="1:11" ht="31.5" x14ac:dyDescent="0.25">
      <c r="A467" s="196"/>
      <c r="B467" s="202"/>
      <c r="C467" s="60" t="s">
        <v>248</v>
      </c>
      <c r="D467" s="61">
        <v>0</v>
      </c>
      <c r="E467" s="61">
        <v>0</v>
      </c>
      <c r="F467" s="61">
        <v>0</v>
      </c>
      <c r="G467" s="61">
        <v>0</v>
      </c>
      <c r="H467" s="61">
        <v>0</v>
      </c>
      <c r="I467" s="62">
        <v>0</v>
      </c>
      <c r="J467" s="62">
        <v>0</v>
      </c>
      <c r="K467" s="62">
        <v>0</v>
      </c>
    </row>
    <row r="468" spans="1:11" ht="47.25" x14ac:dyDescent="0.25">
      <c r="A468" s="197"/>
      <c r="B468" s="202"/>
      <c r="C468" s="60" t="s">
        <v>28</v>
      </c>
      <c r="D468" s="61">
        <v>0</v>
      </c>
      <c r="E468" s="61">
        <v>0</v>
      </c>
      <c r="F468" s="61">
        <v>0</v>
      </c>
      <c r="G468" s="61">
        <v>0</v>
      </c>
      <c r="H468" s="61">
        <v>0</v>
      </c>
      <c r="I468" s="62">
        <v>0</v>
      </c>
      <c r="J468" s="62">
        <v>0</v>
      </c>
      <c r="K468" s="62">
        <v>0</v>
      </c>
    </row>
    <row r="469" spans="1:11" x14ac:dyDescent="0.25">
      <c r="A469" s="195" t="s">
        <v>259</v>
      </c>
      <c r="B469" s="202" t="s">
        <v>167</v>
      </c>
      <c r="C469" s="60" t="s">
        <v>164</v>
      </c>
      <c r="D469" s="61">
        <f>D470+D471+D472+D473</f>
        <v>160</v>
      </c>
      <c r="E469" s="61">
        <f>E470+E471+E472+E473</f>
        <v>160</v>
      </c>
      <c r="F469" s="61">
        <f>F470+F471+F472+F473</f>
        <v>160</v>
      </c>
      <c r="G469" s="61">
        <f>G470+G471+G472+G473</f>
        <v>160</v>
      </c>
      <c r="H469" s="61">
        <f>H470+H471+H472+H473</f>
        <v>160</v>
      </c>
      <c r="I469" s="62">
        <f t="shared" si="86"/>
        <v>100</v>
      </c>
      <c r="J469" s="62">
        <f t="shared" si="87"/>
        <v>100</v>
      </c>
      <c r="K469" s="62">
        <f t="shared" si="88"/>
        <v>100</v>
      </c>
    </row>
    <row r="470" spans="1:11" ht="31.5" x14ac:dyDescent="0.25">
      <c r="A470" s="196"/>
      <c r="B470" s="202"/>
      <c r="C470" s="60" t="s">
        <v>19</v>
      </c>
      <c r="D470" s="61">
        <v>160</v>
      </c>
      <c r="E470" s="61">
        <v>160</v>
      </c>
      <c r="F470" s="61">
        <v>160</v>
      </c>
      <c r="G470" s="61">
        <v>160</v>
      </c>
      <c r="H470" s="61">
        <v>160</v>
      </c>
      <c r="I470" s="62">
        <f t="shared" si="86"/>
        <v>100</v>
      </c>
      <c r="J470" s="62">
        <f t="shared" si="87"/>
        <v>100</v>
      </c>
      <c r="K470" s="62">
        <f t="shared" si="88"/>
        <v>100</v>
      </c>
    </row>
    <row r="471" spans="1:11" ht="31.5" x14ac:dyDescent="0.25">
      <c r="A471" s="196"/>
      <c r="B471" s="202"/>
      <c r="C471" s="60" t="s">
        <v>165</v>
      </c>
      <c r="D471" s="61">
        <v>0</v>
      </c>
      <c r="E471" s="61">
        <v>0</v>
      </c>
      <c r="F471" s="61">
        <v>0</v>
      </c>
      <c r="G471" s="61">
        <v>0</v>
      </c>
      <c r="H471" s="61">
        <v>0</v>
      </c>
      <c r="I471" s="62">
        <v>0</v>
      </c>
      <c r="J471" s="62">
        <v>0</v>
      </c>
      <c r="K471" s="62">
        <v>0</v>
      </c>
    </row>
    <row r="472" spans="1:11" ht="31.5" x14ac:dyDescent="0.25">
      <c r="A472" s="196"/>
      <c r="B472" s="202"/>
      <c r="C472" s="60" t="s">
        <v>248</v>
      </c>
      <c r="D472" s="61">
        <v>0</v>
      </c>
      <c r="E472" s="61">
        <v>0</v>
      </c>
      <c r="F472" s="61">
        <v>0</v>
      </c>
      <c r="G472" s="61">
        <v>0</v>
      </c>
      <c r="H472" s="61">
        <v>0</v>
      </c>
      <c r="I472" s="62">
        <v>0</v>
      </c>
      <c r="J472" s="62">
        <v>0</v>
      </c>
      <c r="K472" s="62">
        <v>0</v>
      </c>
    </row>
    <row r="473" spans="1:11" ht="47.25" x14ac:dyDescent="0.25">
      <c r="A473" s="197"/>
      <c r="B473" s="202"/>
      <c r="C473" s="60" t="s">
        <v>28</v>
      </c>
      <c r="D473" s="61">
        <v>0</v>
      </c>
      <c r="E473" s="61">
        <v>0</v>
      </c>
      <c r="F473" s="61">
        <v>0</v>
      </c>
      <c r="G473" s="61">
        <v>0</v>
      </c>
      <c r="H473" s="61">
        <v>0</v>
      </c>
      <c r="I473" s="62">
        <v>0</v>
      </c>
      <c r="J473" s="62">
        <v>0</v>
      </c>
      <c r="K473" s="62">
        <v>0</v>
      </c>
    </row>
    <row r="474" spans="1:11" ht="15.75" customHeight="1" x14ac:dyDescent="0.25">
      <c r="A474" s="195" t="s">
        <v>260</v>
      </c>
      <c r="B474" s="195" t="s">
        <v>179</v>
      </c>
      <c r="C474" s="60" t="s">
        <v>164</v>
      </c>
      <c r="D474" s="61">
        <f>D475+D476+D477+D478</f>
        <v>0</v>
      </c>
      <c r="E474" s="61">
        <f>E475+E476+E477+E478</f>
        <v>0</v>
      </c>
      <c r="F474" s="61">
        <f>F475+F476+F477+F478</f>
        <v>0</v>
      </c>
      <c r="G474" s="61">
        <f>G475+G476+G477+G478</f>
        <v>0</v>
      </c>
      <c r="H474" s="61">
        <f>H475+H476+H477+H478</f>
        <v>0</v>
      </c>
      <c r="I474" s="62">
        <v>0</v>
      </c>
      <c r="J474" s="62">
        <v>0</v>
      </c>
      <c r="K474" s="62">
        <v>0</v>
      </c>
    </row>
    <row r="475" spans="1:11" ht="31.5" x14ac:dyDescent="0.25">
      <c r="A475" s="196"/>
      <c r="B475" s="196"/>
      <c r="C475" s="60" t="s">
        <v>19</v>
      </c>
      <c r="D475" s="61">
        <v>0</v>
      </c>
      <c r="E475" s="61">
        <v>0</v>
      </c>
      <c r="F475" s="61">
        <v>0</v>
      </c>
      <c r="G475" s="61">
        <v>0</v>
      </c>
      <c r="H475" s="61">
        <v>0</v>
      </c>
      <c r="I475" s="62">
        <v>0</v>
      </c>
      <c r="J475" s="62">
        <v>0</v>
      </c>
      <c r="K475" s="62">
        <v>0</v>
      </c>
    </row>
    <row r="476" spans="1:11" ht="31.5" x14ac:dyDescent="0.25">
      <c r="A476" s="196"/>
      <c r="B476" s="196"/>
      <c r="C476" s="60" t="s">
        <v>165</v>
      </c>
      <c r="D476" s="61">
        <v>0</v>
      </c>
      <c r="E476" s="61">
        <v>0</v>
      </c>
      <c r="F476" s="61">
        <v>0</v>
      </c>
      <c r="G476" s="61">
        <v>0</v>
      </c>
      <c r="H476" s="61">
        <v>0</v>
      </c>
      <c r="I476" s="62">
        <v>0</v>
      </c>
      <c r="J476" s="62">
        <v>0</v>
      </c>
      <c r="K476" s="62">
        <v>0</v>
      </c>
    </row>
    <row r="477" spans="1:11" ht="31.5" x14ac:dyDescent="0.25">
      <c r="A477" s="196"/>
      <c r="B477" s="196"/>
      <c r="C477" s="60" t="s">
        <v>248</v>
      </c>
      <c r="D477" s="61">
        <v>0</v>
      </c>
      <c r="E477" s="61">
        <v>0</v>
      </c>
      <c r="F477" s="61">
        <v>0</v>
      </c>
      <c r="G477" s="61">
        <v>0</v>
      </c>
      <c r="H477" s="61">
        <v>0</v>
      </c>
      <c r="I477" s="62">
        <v>0</v>
      </c>
      <c r="J477" s="62">
        <v>0</v>
      </c>
      <c r="K477" s="62">
        <v>0</v>
      </c>
    </row>
    <row r="478" spans="1:11" ht="47.25" x14ac:dyDescent="0.25">
      <c r="A478" s="197"/>
      <c r="B478" s="197"/>
      <c r="C478" s="60" t="s">
        <v>28</v>
      </c>
      <c r="D478" s="61">
        <v>0</v>
      </c>
      <c r="E478" s="61">
        <v>0</v>
      </c>
      <c r="F478" s="61">
        <v>0</v>
      </c>
      <c r="G478" s="61">
        <v>0</v>
      </c>
      <c r="H478" s="61">
        <v>0</v>
      </c>
      <c r="I478" s="62">
        <v>0</v>
      </c>
      <c r="J478" s="62">
        <v>0</v>
      </c>
      <c r="K478" s="62">
        <v>0</v>
      </c>
    </row>
    <row r="479" spans="1:11" x14ac:dyDescent="0.25">
      <c r="A479" s="195" t="s">
        <v>261</v>
      </c>
      <c r="B479" s="195" t="s">
        <v>236</v>
      </c>
      <c r="C479" s="60" t="s">
        <v>164</v>
      </c>
      <c r="D479" s="61">
        <f>D480+D481+D482+D483</f>
        <v>0</v>
      </c>
      <c r="E479" s="61">
        <f>E480+E481+E482+E483</f>
        <v>0</v>
      </c>
      <c r="F479" s="61">
        <f>F480+F481+F482+F483</f>
        <v>0</v>
      </c>
      <c r="G479" s="61">
        <f>G480+G481+G482+G483</f>
        <v>0</v>
      </c>
      <c r="H479" s="61">
        <f>H480+H481+H482+H483</f>
        <v>0</v>
      </c>
      <c r="I479" s="62">
        <v>0</v>
      </c>
      <c r="J479" s="62">
        <v>0</v>
      </c>
      <c r="K479" s="62">
        <v>0</v>
      </c>
    </row>
    <row r="480" spans="1:11" ht="31.5" x14ac:dyDescent="0.25">
      <c r="A480" s="196"/>
      <c r="B480" s="196"/>
      <c r="C480" s="60" t="s">
        <v>19</v>
      </c>
      <c r="D480" s="61">
        <v>0</v>
      </c>
      <c r="E480" s="61">
        <v>0</v>
      </c>
      <c r="F480" s="61">
        <v>0</v>
      </c>
      <c r="G480" s="61">
        <v>0</v>
      </c>
      <c r="H480" s="61">
        <v>0</v>
      </c>
      <c r="I480" s="62">
        <v>0</v>
      </c>
      <c r="J480" s="62">
        <v>0</v>
      </c>
      <c r="K480" s="62">
        <v>0</v>
      </c>
    </row>
    <row r="481" spans="1:11" ht="31.5" x14ac:dyDescent="0.25">
      <c r="A481" s="196"/>
      <c r="B481" s="196"/>
      <c r="C481" s="60" t="s">
        <v>165</v>
      </c>
      <c r="D481" s="61">
        <v>0</v>
      </c>
      <c r="E481" s="61">
        <v>0</v>
      </c>
      <c r="F481" s="61">
        <v>0</v>
      </c>
      <c r="G481" s="61">
        <v>0</v>
      </c>
      <c r="H481" s="61">
        <v>0</v>
      </c>
      <c r="I481" s="62">
        <v>0</v>
      </c>
      <c r="J481" s="62">
        <v>0</v>
      </c>
      <c r="K481" s="62">
        <v>0</v>
      </c>
    </row>
    <row r="482" spans="1:11" ht="31.5" x14ac:dyDescent="0.25">
      <c r="A482" s="196"/>
      <c r="B482" s="196"/>
      <c r="C482" s="60" t="s">
        <v>248</v>
      </c>
      <c r="D482" s="61">
        <v>0</v>
      </c>
      <c r="E482" s="61">
        <v>0</v>
      </c>
      <c r="F482" s="61">
        <v>0</v>
      </c>
      <c r="G482" s="61">
        <v>0</v>
      </c>
      <c r="H482" s="61">
        <v>0</v>
      </c>
      <c r="I482" s="62">
        <v>0</v>
      </c>
      <c r="J482" s="62">
        <v>0</v>
      </c>
      <c r="K482" s="62">
        <v>0</v>
      </c>
    </row>
    <row r="483" spans="1:11" ht="47.25" x14ac:dyDescent="0.25">
      <c r="A483" s="197"/>
      <c r="B483" s="197"/>
      <c r="C483" s="60" t="s">
        <v>28</v>
      </c>
      <c r="D483" s="61">
        <v>0</v>
      </c>
      <c r="E483" s="61">
        <v>0</v>
      </c>
      <c r="F483" s="61">
        <v>0</v>
      </c>
      <c r="G483" s="61">
        <v>0</v>
      </c>
      <c r="H483" s="61">
        <v>0</v>
      </c>
      <c r="I483" s="62">
        <v>0</v>
      </c>
      <c r="J483" s="62">
        <v>0</v>
      </c>
      <c r="K483" s="62">
        <v>0</v>
      </c>
    </row>
    <row r="484" spans="1:11" x14ac:dyDescent="0.25">
      <c r="A484" s="198" t="s">
        <v>262</v>
      </c>
      <c r="B484" s="194" t="s">
        <v>263</v>
      </c>
      <c r="C484" s="60" t="s">
        <v>164</v>
      </c>
      <c r="D484" s="61">
        <f>D485+D486+D487+D488</f>
        <v>25</v>
      </c>
      <c r="E484" s="61">
        <f>E485+E486+E487+E488</f>
        <v>25</v>
      </c>
      <c r="F484" s="61">
        <f>F485+F486+F487+F488</f>
        <v>22.5</v>
      </c>
      <c r="G484" s="61">
        <f>G485+G486+G487+G488</f>
        <v>22.5</v>
      </c>
      <c r="H484" s="61">
        <f>H485+H486+H487+H488</f>
        <v>22.5</v>
      </c>
      <c r="I484" s="62">
        <f t="shared" si="86"/>
        <v>90</v>
      </c>
      <c r="J484" s="62">
        <f t="shared" si="87"/>
        <v>90</v>
      </c>
      <c r="K484" s="62">
        <f t="shared" si="88"/>
        <v>100</v>
      </c>
    </row>
    <row r="485" spans="1:11" ht="31.5" x14ac:dyDescent="0.25">
      <c r="A485" s="198"/>
      <c r="B485" s="194"/>
      <c r="C485" s="60" t="s">
        <v>19</v>
      </c>
      <c r="D485" s="61">
        <f t="shared" ref="D485:H488" si="89">D491</f>
        <v>25</v>
      </c>
      <c r="E485" s="61">
        <f t="shared" si="89"/>
        <v>25</v>
      </c>
      <c r="F485" s="61">
        <f t="shared" si="89"/>
        <v>22.5</v>
      </c>
      <c r="G485" s="61">
        <f t="shared" si="89"/>
        <v>22.5</v>
      </c>
      <c r="H485" s="61">
        <f t="shared" si="89"/>
        <v>22.5</v>
      </c>
      <c r="I485" s="62">
        <f t="shared" si="86"/>
        <v>90</v>
      </c>
      <c r="J485" s="62">
        <f t="shared" si="87"/>
        <v>90</v>
      </c>
      <c r="K485" s="62">
        <f t="shared" si="88"/>
        <v>100</v>
      </c>
    </row>
    <row r="486" spans="1:11" ht="47.25" x14ac:dyDescent="0.25">
      <c r="A486" s="198"/>
      <c r="B486" s="194"/>
      <c r="C486" s="60" t="s">
        <v>21</v>
      </c>
      <c r="D486" s="61">
        <f t="shared" si="89"/>
        <v>0</v>
      </c>
      <c r="E486" s="61">
        <f t="shared" si="89"/>
        <v>0</v>
      </c>
      <c r="F486" s="61">
        <f t="shared" si="89"/>
        <v>0</v>
      </c>
      <c r="G486" s="61">
        <f t="shared" si="89"/>
        <v>0</v>
      </c>
      <c r="H486" s="61">
        <f t="shared" si="89"/>
        <v>0</v>
      </c>
      <c r="I486" s="62">
        <v>0</v>
      </c>
      <c r="J486" s="62">
        <v>0</v>
      </c>
      <c r="K486" s="62">
        <v>0</v>
      </c>
    </row>
    <row r="487" spans="1:11" ht="47.25" x14ac:dyDescent="0.25">
      <c r="A487" s="198"/>
      <c r="B487" s="194"/>
      <c r="C487" s="60" t="s">
        <v>23</v>
      </c>
      <c r="D487" s="61">
        <f t="shared" si="89"/>
        <v>0</v>
      </c>
      <c r="E487" s="61">
        <f t="shared" si="89"/>
        <v>0</v>
      </c>
      <c r="F487" s="61">
        <f t="shared" si="89"/>
        <v>0</v>
      </c>
      <c r="G487" s="61">
        <f t="shared" si="89"/>
        <v>0</v>
      </c>
      <c r="H487" s="61">
        <f t="shared" si="89"/>
        <v>0</v>
      </c>
      <c r="I487" s="62">
        <v>0</v>
      </c>
      <c r="J487" s="62">
        <v>0</v>
      </c>
      <c r="K487" s="62">
        <v>0</v>
      </c>
    </row>
    <row r="488" spans="1:11" ht="47.25" x14ac:dyDescent="0.25">
      <c r="A488" s="198"/>
      <c r="B488" s="194"/>
      <c r="C488" s="60" t="s">
        <v>28</v>
      </c>
      <c r="D488" s="61">
        <f t="shared" si="89"/>
        <v>0</v>
      </c>
      <c r="E488" s="61">
        <f t="shared" si="89"/>
        <v>0</v>
      </c>
      <c r="F488" s="61">
        <f t="shared" si="89"/>
        <v>0</v>
      </c>
      <c r="G488" s="61">
        <f t="shared" si="89"/>
        <v>0</v>
      </c>
      <c r="H488" s="61">
        <f t="shared" si="89"/>
        <v>0</v>
      </c>
      <c r="I488" s="62">
        <v>0</v>
      </c>
      <c r="J488" s="62">
        <v>0</v>
      </c>
      <c r="K488" s="62">
        <v>0</v>
      </c>
    </row>
    <row r="489" spans="1:11" x14ac:dyDescent="0.25">
      <c r="A489" s="198"/>
      <c r="B489" s="199" t="s">
        <v>25</v>
      </c>
      <c r="C489" s="200"/>
      <c r="D489" s="200"/>
      <c r="E489" s="200"/>
      <c r="F489" s="200"/>
      <c r="G489" s="200"/>
      <c r="H489" s="200"/>
      <c r="I489" s="200"/>
      <c r="J489" s="200"/>
      <c r="K489" s="201"/>
    </row>
    <row r="490" spans="1:11" x14ac:dyDescent="0.25">
      <c r="A490" s="198"/>
      <c r="B490" s="194" t="s">
        <v>167</v>
      </c>
      <c r="C490" s="60" t="s">
        <v>164</v>
      </c>
      <c r="D490" s="61">
        <f>D491+D492+D493+D494</f>
        <v>25</v>
      </c>
      <c r="E490" s="61">
        <f>E491+E492+E493+E494</f>
        <v>25</v>
      </c>
      <c r="F490" s="61">
        <f>F491+F492+F493+F494</f>
        <v>22.5</v>
      </c>
      <c r="G490" s="61">
        <f>G491+G492+G493+G494</f>
        <v>22.5</v>
      </c>
      <c r="H490" s="61">
        <f>H491+H492+H493+H494</f>
        <v>22.5</v>
      </c>
      <c r="I490" s="62">
        <f>H490/D490*100</f>
        <v>90</v>
      </c>
      <c r="J490" s="62">
        <f>G490/E490*100</f>
        <v>90</v>
      </c>
      <c r="K490" s="62">
        <f>G490/F490*100</f>
        <v>100</v>
      </c>
    </row>
    <row r="491" spans="1:11" ht="31.5" x14ac:dyDescent="0.25">
      <c r="A491" s="198"/>
      <c r="B491" s="194"/>
      <c r="C491" s="60" t="s">
        <v>19</v>
      </c>
      <c r="D491" s="61">
        <f>D496+D501</f>
        <v>25</v>
      </c>
      <c r="E491" s="61">
        <f>E496+E501</f>
        <v>25</v>
      </c>
      <c r="F491" s="61">
        <f>F496+F501</f>
        <v>22.5</v>
      </c>
      <c r="G491" s="61">
        <f>G496+G501</f>
        <v>22.5</v>
      </c>
      <c r="H491" s="61">
        <f>H496+H501</f>
        <v>22.5</v>
      </c>
      <c r="I491" s="62">
        <f t="shared" ref="I491:I501" si="90">H491/D491*100</f>
        <v>90</v>
      </c>
      <c r="J491" s="62">
        <f t="shared" ref="J491:J501" si="91">G491/E491*100</f>
        <v>90</v>
      </c>
      <c r="K491" s="62">
        <f t="shared" ref="K491:K501" si="92">G491/F491*100</f>
        <v>100</v>
      </c>
    </row>
    <row r="492" spans="1:11" ht="47.25" x14ac:dyDescent="0.25">
      <c r="A492" s="198"/>
      <c r="B492" s="194"/>
      <c r="C492" s="60" t="s">
        <v>21</v>
      </c>
      <c r="D492" s="61">
        <f t="shared" ref="D492:H494" si="93">D497+D502</f>
        <v>0</v>
      </c>
      <c r="E492" s="61">
        <f t="shared" si="93"/>
        <v>0</v>
      </c>
      <c r="F492" s="61">
        <f t="shared" si="93"/>
        <v>0</v>
      </c>
      <c r="G492" s="61">
        <f t="shared" si="93"/>
        <v>0</v>
      </c>
      <c r="H492" s="61">
        <f t="shared" si="93"/>
        <v>0</v>
      </c>
      <c r="I492" s="62">
        <v>0</v>
      </c>
      <c r="J492" s="62">
        <v>0</v>
      </c>
      <c r="K492" s="62">
        <v>0</v>
      </c>
    </row>
    <row r="493" spans="1:11" ht="47.25" x14ac:dyDescent="0.25">
      <c r="A493" s="198"/>
      <c r="B493" s="194"/>
      <c r="C493" s="60" t="s">
        <v>23</v>
      </c>
      <c r="D493" s="61">
        <f t="shared" si="93"/>
        <v>0</v>
      </c>
      <c r="E493" s="61">
        <f t="shared" si="93"/>
        <v>0</v>
      </c>
      <c r="F493" s="61">
        <f>F498+F503</f>
        <v>0</v>
      </c>
      <c r="G493" s="61">
        <f>G498+G503</f>
        <v>0</v>
      </c>
      <c r="H493" s="61">
        <f>H498+H503</f>
        <v>0</v>
      </c>
      <c r="I493" s="62">
        <v>0</v>
      </c>
      <c r="J493" s="62">
        <v>0</v>
      </c>
      <c r="K493" s="62">
        <v>0</v>
      </c>
    </row>
    <row r="494" spans="1:11" ht="47.25" x14ac:dyDescent="0.25">
      <c r="A494" s="198"/>
      <c r="B494" s="194"/>
      <c r="C494" s="60" t="s">
        <v>28</v>
      </c>
      <c r="D494" s="61">
        <f t="shared" si="93"/>
        <v>0</v>
      </c>
      <c r="E494" s="61">
        <f t="shared" si="93"/>
        <v>0</v>
      </c>
      <c r="F494" s="61">
        <f t="shared" si="93"/>
        <v>0</v>
      </c>
      <c r="G494" s="61">
        <f t="shared" si="93"/>
        <v>0</v>
      </c>
      <c r="H494" s="61">
        <f t="shared" si="93"/>
        <v>0</v>
      </c>
      <c r="I494" s="62">
        <v>0</v>
      </c>
      <c r="J494" s="62">
        <v>0</v>
      </c>
      <c r="K494" s="62">
        <v>0</v>
      </c>
    </row>
    <row r="495" spans="1:11" x14ac:dyDescent="0.25">
      <c r="A495" s="195" t="s">
        <v>264</v>
      </c>
      <c r="B495" s="194" t="s">
        <v>167</v>
      </c>
      <c r="C495" s="60" t="s">
        <v>164</v>
      </c>
      <c r="D495" s="61">
        <f>D496+D497+D498+D499</f>
        <v>10</v>
      </c>
      <c r="E495" s="61">
        <f>E496+E497+E498+E499</f>
        <v>10</v>
      </c>
      <c r="F495" s="61">
        <f>F496+F497+F498+F499</f>
        <v>10</v>
      </c>
      <c r="G495" s="61">
        <f>G496+G497+G498+G499</f>
        <v>10</v>
      </c>
      <c r="H495" s="61">
        <f>H496+H497+H498+H499</f>
        <v>10</v>
      </c>
      <c r="I495" s="62">
        <f t="shared" si="90"/>
        <v>100</v>
      </c>
      <c r="J495" s="62">
        <f t="shared" si="91"/>
        <v>100</v>
      </c>
      <c r="K495" s="62">
        <f t="shared" si="92"/>
        <v>100</v>
      </c>
    </row>
    <row r="496" spans="1:11" ht="31.5" x14ac:dyDescent="0.25">
      <c r="A496" s="196"/>
      <c r="B496" s="194"/>
      <c r="C496" s="60" t="s">
        <v>19</v>
      </c>
      <c r="D496" s="61">
        <v>10</v>
      </c>
      <c r="E496" s="61">
        <v>10</v>
      </c>
      <c r="F496" s="61">
        <v>10</v>
      </c>
      <c r="G496" s="61">
        <v>10</v>
      </c>
      <c r="H496" s="61">
        <v>10</v>
      </c>
      <c r="I496" s="62">
        <f t="shared" si="90"/>
        <v>100</v>
      </c>
      <c r="J496" s="62">
        <f t="shared" si="91"/>
        <v>100</v>
      </c>
      <c r="K496" s="62">
        <f t="shared" si="92"/>
        <v>100</v>
      </c>
    </row>
    <row r="497" spans="1:11" ht="47.25" x14ac:dyDescent="0.25">
      <c r="A497" s="196"/>
      <c r="B497" s="194"/>
      <c r="C497" s="60" t="s">
        <v>21</v>
      </c>
      <c r="D497" s="61">
        <v>0</v>
      </c>
      <c r="E497" s="61">
        <v>0</v>
      </c>
      <c r="F497" s="61">
        <v>0</v>
      </c>
      <c r="G497" s="61">
        <v>0</v>
      </c>
      <c r="H497" s="61">
        <v>0</v>
      </c>
      <c r="I497" s="62">
        <v>0</v>
      </c>
      <c r="J497" s="62">
        <v>0</v>
      </c>
      <c r="K497" s="62">
        <v>0</v>
      </c>
    </row>
    <row r="498" spans="1:11" ht="47.25" x14ac:dyDescent="0.25">
      <c r="A498" s="196"/>
      <c r="B498" s="194"/>
      <c r="C498" s="60" t="s">
        <v>23</v>
      </c>
      <c r="D498" s="61">
        <v>0</v>
      </c>
      <c r="E498" s="61">
        <v>0</v>
      </c>
      <c r="F498" s="61">
        <v>0</v>
      </c>
      <c r="G498" s="61">
        <v>0</v>
      </c>
      <c r="H498" s="61">
        <v>0</v>
      </c>
      <c r="I498" s="62">
        <v>0</v>
      </c>
      <c r="J498" s="62">
        <v>0</v>
      </c>
      <c r="K498" s="62">
        <v>0</v>
      </c>
    </row>
    <row r="499" spans="1:11" ht="47.25" x14ac:dyDescent="0.25">
      <c r="A499" s="197"/>
      <c r="B499" s="194"/>
      <c r="C499" s="60" t="s">
        <v>28</v>
      </c>
      <c r="D499" s="61">
        <v>0</v>
      </c>
      <c r="E499" s="61">
        <v>0</v>
      </c>
      <c r="F499" s="61">
        <v>0</v>
      </c>
      <c r="G499" s="61">
        <v>0</v>
      </c>
      <c r="H499" s="61">
        <v>0</v>
      </c>
      <c r="I499" s="62">
        <v>0</v>
      </c>
      <c r="J499" s="62">
        <v>0</v>
      </c>
      <c r="K499" s="62">
        <v>0</v>
      </c>
    </row>
    <row r="500" spans="1:11" x14ac:dyDescent="0.25">
      <c r="A500" s="195" t="s">
        <v>265</v>
      </c>
      <c r="B500" s="194" t="s">
        <v>167</v>
      </c>
      <c r="C500" s="60" t="s">
        <v>164</v>
      </c>
      <c r="D500" s="61">
        <f>D501+D502+D503+D504</f>
        <v>15</v>
      </c>
      <c r="E500" s="61">
        <f>E501+E502+E503+E504</f>
        <v>15</v>
      </c>
      <c r="F500" s="61">
        <f>F501+F502+F503+F504</f>
        <v>12.5</v>
      </c>
      <c r="G500" s="61">
        <f>G501+G502+G503+G504</f>
        <v>12.5</v>
      </c>
      <c r="H500" s="61">
        <f>H501+H502+H503+H504</f>
        <v>12.5</v>
      </c>
      <c r="I500" s="62">
        <f t="shared" si="90"/>
        <v>83.333333333333343</v>
      </c>
      <c r="J500" s="62">
        <f t="shared" si="91"/>
        <v>83.333333333333343</v>
      </c>
      <c r="K500" s="62">
        <f t="shared" si="92"/>
        <v>100</v>
      </c>
    </row>
    <row r="501" spans="1:11" ht="31.5" x14ac:dyDescent="0.25">
      <c r="A501" s="196"/>
      <c r="B501" s="194"/>
      <c r="C501" s="60" t="s">
        <v>19</v>
      </c>
      <c r="D501" s="61">
        <v>15</v>
      </c>
      <c r="E501" s="61">
        <v>15</v>
      </c>
      <c r="F501" s="61">
        <v>12.5</v>
      </c>
      <c r="G501" s="61">
        <v>12.5</v>
      </c>
      <c r="H501" s="61">
        <v>12.5</v>
      </c>
      <c r="I501" s="62">
        <f t="shared" si="90"/>
        <v>83.333333333333343</v>
      </c>
      <c r="J501" s="62">
        <f t="shared" si="91"/>
        <v>83.333333333333343</v>
      </c>
      <c r="K501" s="62">
        <f t="shared" si="92"/>
        <v>100</v>
      </c>
    </row>
    <row r="502" spans="1:11" ht="47.25" x14ac:dyDescent="0.25">
      <c r="A502" s="196"/>
      <c r="B502" s="194"/>
      <c r="C502" s="60" t="s">
        <v>21</v>
      </c>
      <c r="D502" s="61">
        <v>0</v>
      </c>
      <c r="E502" s="61">
        <v>0</v>
      </c>
      <c r="F502" s="61">
        <v>0</v>
      </c>
      <c r="G502" s="61">
        <v>0</v>
      </c>
      <c r="H502" s="61">
        <v>0</v>
      </c>
      <c r="I502" s="62">
        <v>0</v>
      </c>
      <c r="J502" s="62">
        <v>0</v>
      </c>
      <c r="K502" s="62">
        <v>0</v>
      </c>
    </row>
    <row r="503" spans="1:11" ht="47.25" x14ac:dyDescent="0.25">
      <c r="A503" s="196"/>
      <c r="B503" s="194"/>
      <c r="C503" s="60" t="s">
        <v>23</v>
      </c>
      <c r="D503" s="61">
        <v>0</v>
      </c>
      <c r="E503" s="61">
        <v>0</v>
      </c>
      <c r="F503" s="61">
        <v>0</v>
      </c>
      <c r="G503" s="61">
        <v>0</v>
      </c>
      <c r="H503" s="61">
        <v>0</v>
      </c>
      <c r="I503" s="62">
        <v>0</v>
      </c>
      <c r="J503" s="62">
        <v>0</v>
      </c>
      <c r="K503" s="62">
        <v>0</v>
      </c>
    </row>
    <row r="504" spans="1:11" ht="47.25" x14ac:dyDescent="0.25">
      <c r="A504" s="197"/>
      <c r="B504" s="194"/>
      <c r="C504" s="60" t="s">
        <v>28</v>
      </c>
      <c r="D504" s="61">
        <v>0</v>
      </c>
      <c r="E504" s="61">
        <v>0</v>
      </c>
      <c r="F504" s="61">
        <v>0</v>
      </c>
      <c r="G504" s="61">
        <v>0</v>
      </c>
      <c r="H504" s="61">
        <v>0</v>
      </c>
      <c r="I504" s="62">
        <v>0</v>
      </c>
      <c r="J504" s="62">
        <v>0</v>
      </c>
      <c r="K504" s="62">
        <v>0</v>
      </c>
    </row>
    <row r="505" spans="1:11" x14ac:dyDescent="0.25">
      <c r="A505" s="198" t="s">
        <v>266</v>
      </c>
      <c r="B505" s="194" t="s">
        <v>267</v>
      </c>
      <c r="C505" s="60" t="s">
        <v>164</v>
      </c>
      <c r="D505" s="61">
        <f>D506+D507+D508+D509</f>
        <v>0</v>
      </c>
      <c r="E505" s="61">
        <f>E506+E507+E508+E509</f>
        <v>0</v>
      </c>
      <c r="F505" s="61">
        <f>F506+F507+F508+F509</f>
        <v>0</v>
      </c>
      <c r="G505" s="61">
        <f>G506+G507+G508+G509</f>
        <v>0</v>
      </c>
      <c r="H505" s="61">
        <f>H506+H507+H508+H509</f>
        <v>0</v>
      </c>
      <c r="I505" s="62">
        <v>0</v>
      </c>
      <c r="J505" s="62">
        <v>0</v>
      </c>
      <c r="K505" s="62">
        <v>0</v>
      </c>
    </row>
    <row r="506" spans="1:11" ht="31.5" x14ac:dyDescent="0.25">
      <c r="A506" s="198"/>
      <c r="B506" s="194"/>
      <c r="C506" s="60" t="s">
        <v>19</v>
      </c>
      <c r="D506" s="61">
        <f>D512</f>
        <v>0</v>
      </c>
      <c r="E506" s="61">
        <f>E512</f>
        <v>0</v>
      </c>
      <c r="F506" s="61">
        <f>F512</f>
        <v>0</v>
      </c>
      <c r="G506" s="61">
        <f>G512</f>
        <v>0</v>
      </c>
      <c r="H506" s="61">
        <f>H512</f>
        <v>0</v>
      </c>
      <c r="I506" s="62">
        <v>0</v>
      </c>
      <c r="J506" s="62">
        <v>0</v>
      </c>
      <c r="K506" s="62">
        <v>0</v>
      </c>
    </row>
    <row r="507" spans="1:11" ht="47.25" x14ac:dyDescent="0.25">
      <c r="A507" s="198"/>
      <c r="B507" s="194"/>
      <c r="C507" s="60" t="s">
        <v>21</v>
      </c>
      <c r="D507" s="61">
        <f t="shared" ref="D507:H509" si="94">D513</f>
        <v>0</v>
      </c>
      <c r="E507" s="61">
        <f t="shared" si="94"/>
        <v>0</v>
      </c>
      <c r="F507" s="61">
        <f t="shared" si="94"/>
        <v>0</v>
      </c>
      <c r="G507" s="61">
        <f t="shared" si="94"/>
        <v>0</v>
      </c>
      <c r="H507" s="61">
        <f t="shared" si="94"/>
        <v>0</v>
      </c>
      <c r="I507" s="62">
        <v>0</v>
      </c>
      <c r="J507" s="62">
        <v>0</v>
      </c>
      <c r="K507" s="62">
        <v>0</v>
      </c>
    </row>
    <row r="508" spans="1:11" ht="47.25" x14ac:dyDescent="0.25">
      <c r="A508" s="198"/>
      <c r="B508" s="194"/>
      <c r="C508" s="60" t="s">
        <v>23</v>
      </c>
      <c r="D508" s="61">
        <f t="shared" si="94"/>
        <v>0</v>
      </c>
      <c r="E508" s="61">
        <f t="shared" si="94"/>
        <v>0</v>
      </c>
      <c r="F508" s="61">
        <f t="shared" si="94"/>
        <v>0</v>
      </c>
      <c r="G508" s="61">
        <f t="shared" si="94"/>
        <v>0</v>
      </c>
      <c r="H508" s="61">
        <f t="shared" si="94"/>
        <v>0</v>
      </c>
      <c r="I508" s="62">
        <v>0</v>
      </c>
      <c r="J508" s="62">
        <v>0</v>
      </c>
      <c r="K508" s="62">
        <v>0</v>
      </c>
    </row>
    <row r="509" spans="1:11" ht="47.25" x14ac:dyDescent="0.25">
      <c r="A509" s="198"/>
      <c r="B509" s="194"/>
      <c r="C509" s="60" t="s">
        <v>28</v>
      </c>
      <c r="D509" s="61">
        <f t="shared" si="94"/>
        <v>0</v>
      </c>
      <c r="E509" s="61">
        <f t="shared" si="94"/>
        <v>0</v>
      </c>
      <c r="F509" s="61">
        <f t="shared" si="94"/>
        <v>0</v>
      </c>
      <c r="G509" s="61">
        <f t="shared" si="94"/>
        <v>0</v>
      </c>
      <c r="H509" s="61">
        <f t="shared" si="94"/>
        <v>0</v>
      </c>
      <c r="I509" s="62">
        <v>0</v>
      </c>
      <c r="J509" s="62">
        <v>0</v>
      </c>
      <c r="K509" s="62">
        <v>0</v>
      </c>
    </row>
    <row r="510" spans="1:11" x14ac:dyDescent="0.25">
      <c r="A510" s="198"/>
      <c r="B510" s="199" t="s">
        <v>25</v>
      </c>
      <c r="C510" s="200"/>
      <c r="D510" s="200"/>
      <c r="E510" s="200"/>
      <c r="F510" s="200"/>
      <c r="G510" s="200"/>
      <c r="H510" s="200"/>
      <c r="I510" s="200"/>
      <c r="J510" s="200"/>
      <c r="K510" s="201"/>
    </row>
    <row r="511" spans="1:11" x14ac:dyDescent="0.25">
      <c r="A511" s="198"/>
      <c r="B511" s="194" t="s">
        <v>167</v>
      </c>
      <c r="C511" s="60" t="s">
        <v>164</v>
      </c>
      <c r="D511" s="61">
        <f>D512+D513+D514+D515</f>
        <v>0</v>
      </c>
      <c r="E511" s="61">
        <f>E512+E513+E514+E515</f>
        <v>0</v>
      </c>
      <c r="F511" s="61">
        <f>F512+F513+F514+F515</f>
        <v>0</v>
      </c>
      <c r="G511" s="61">
        <f>G512+G513+G514+G515</f>
        <v>0</v>
      </c>
      <c r="H511" s="61">
        <f>H512+H513+H514+H515</f>
        <v>0</v>
      </c>
      <c r="I511" s="61">
        <v>0</v>
      </c>
      <c r="J511" s="61">
        <v>0</v>
      </c>
      <c r="K511" s="61">
        <v>0</v>
      </c>
    </row>
    <row r="512" spans="1:11" ht="31.5" x14ac:dyDescent="0.25">
      <c r="A512" s="198"/>
      <c r="B512" s="194"/>
      <c r="C512" s="60" t="s">
        <v>19</v>
      </c>
      <c r="D512" s="61">
        <f>D517</f>
        <v>0</v>
      </c>
      <c r="E512" s="61">
        <f>E517</f>
        <v>0</v>
      </c>
      <c r="F512" s="61">
        <f>F517</f>
        <v>0</v>
      </c>
      <c r="G512" s="61">
        <f>G517</f>
        <v>0</v>
      </c>
      <c r="H512" s="61">
        <f>H517</f>
        <v>0</v>
      </c>
      <c r="I512" s="61">
        <v>0</v>
      </c>
      <c r="J512" s="61">
        <v>0</v>
      </c>
      <c r="K512" s="61">
        <v>0</v>
      </c>
    </row>
    <row r="513" spans="1:11" ht="47.25" x14ac:dyDescent="0.25">
      <c r="A513" s="198"/>
      <c r="B513" s="194"/>
      <c r="C513" s="60" t="s">
        <v>21</v>
      </c>
      <c r="D513" s="61">
        <v>0</v>
      </c>
      <c r="E513" s="61">
        <v>0</v>
      </c>
      <c r="F513" s="61">
        <v>0</v>
      </c>
      <c r="G513" s="61">
        <v>0</v>
      </c>
      <c r="H513" s="61">
        <v>0</v>
      </c>
      <c r="I513" s="61">
        <v>0</v>
      </c>
      <c r="J513" s="61">
        <v>0</v>
      </c>
      <c r="K513" s="61">
        <v>0</v>
      </c>
    </row>
    <row r="514" spans="1:11" ht="47.25" x14ac:dyDescent="0.25">
      <c r="A514" s="198"/>
      <c r="B514" s="194"/>
      <c r="C514" s="60" t="s">
        <v>23</v>
      </c>
      <c r="D514" s="61">
        <v>0</v>
      </c>
      <c r="E514" s="61">
        <v>0</v>
      </c>
      <c r="F514" s="61">
        <v>0</v>
      </c>
      <c r="G514" s="61">
        <v>0</v>
      </c>
      <c r="H514" s="61">
        <v>0</v>
      </c>
      <c r="I514" s="61">
        <v>0</v>
      </c>
      <c r="J514" s="61">
        <v>0</v>
      </c>
      <c r="K514" s="61">
        <v>0</v>
      </c>
    </row>
    <row r="515" spans="1:11" ht="47.25" x14ac:dyDescent="0.25">
      <c r="A515" s="198"/>
      <c r="B515" s="194"/>
      <c r="C515" s="60" t="s">
        <v>28</v>
      </c>
      <c r="D515" s="61">
        <v>0</v>
      </c>
      <c r="E515" s="61">
        <v>0</v>
      </c>
      <c r="F515" s="61">
        <v>0</v>
      </c>
      <c r="G515" s="61">
        <v>0</v>
      </c>
      <c r="H515" s="61">
        <v>0</v>
      </c>
      <c r="I515" s="61">
        <v>0</v>
      </c>
      <c r="J515" s="61">
        <v>0</v>
      </c>
      <c r="K515" s="61">
        <v>0</v>
      </c>
    </row>
    <row r="516" spans="1:11" x14ac:dyDescent="0.25">
      <c r="A516" s="191" t="s">
        <v>268</v>
      </c>
      <c r="B516" s="194" t="s">
        <v>167</v>
      </c>
      <c r="C516" s="60" t="s">
        <v>164</v>
      </c>
      <c r="D516" s="61">
        <f>D517+D518+D519+D520</f>
        <v>0</v>
      </c>
      <c r="E516" s="61">
        <f>E517+E518+E519+E520</f>
        <v>0</v>
      </c>
      <c r="F516" s="61">
        <f>F517+F518+F519+F520</f>
        <v>0</v>
      </c>
      <c r="G516" s="61">
        <f>G517+G518+G519+G520</f>
        <v>0</v>
      </c>
      <c r="H516" s="61">
        <f>H517+H518+H519+H520</f>
        <v>0</v>
      </c>
      <c r="I516" s="61">
        <v>0</v>
      </c>
      <c r="J516" s="61">
        <v>0</v>
      </c>
      <c r="K516" s="61">
        <v>0</v>
      </c>
    </row>
    <row r="517" spans="1:11" ht="31.5" x14ac:dyDescent="0.25">
      <c r="A517" s="192"/>
      <c r="B517" s="194"/>
      <c r="C517" s="60" t="s">
        <v>19</v>
      </c>
      <c r="D517" s="61">
        <v>0</v>
      </c>
      <c r="E517" s="61">
        <v>0</v>
      </c>
      <c r="F517" s="61">
        <f>100-100</f>
        <v>0</v>
      </c>
      <c r="G517" s="61">
        <v>0</v>
      </c>
      <c r="H517" s="61">
        <v>0</v>
      </c>
      <c r="I517" s="61">
        <v>0</v>
      </c>
      <c r="J517" s="61">
        <v>0</v>
      </c>
      <c r="K517" s="61">
        <v>0</v>
      </c>
    </row>
    <row r="518" spans="1:11" ht="47.25" x14ac:dyDescent="0.25">
      <c r="A518" s="192"/>
      <c r="B518" s="194"/>
      <c r="C518" s="60" t="s">
        <v>21</v>
      </c>
      <c r="D518" s="61">
        <v>0</v>
      </c>
      <c r="E518" s="61">
        <v>0</v>
      </c>
      <c r="F518" s="61">
        <v>0</v>
      </c>
      <c r="G518" s="61">
        <v>0</v>
      </c>
      <c r="H518" s="61">
        <v>0</v>
      </c>
      <c r="I518" s="61">
        <v>0</v>
      </c>
      <c r="J518" s="61">
        <v>0</v>
      </c>
      <c r="K518" s="61">
        <v>0</v>
      </c>
    </row>
    <row r="519" spans="1:11" ht="47.25" x14ac:dyDescent="0.25">
      <c r="A519" s="192"/>
      <c r="B519" s="194"/>
      <c r="C519" s="60" t="s">
        <v>23</v>
      </c>
      <c r="D519" s="61">
        <v>0</v>
      </c>
      <c r="E519" s="61">
        <v>0</v>
      </c>
      <c r="F519" s="61">
        <v>0</v>
      </c>
      <c r="G519" s="61">
        <v>0</v>
      </c>
      <c r="H519" s="61">
        <v>0</v>
      </c>
      <c r="I519" s="61">
        <v>0</v>
      </c>
      <c r="J519" s="61">
        <v>0</v>
      </c>
      <c r="K519" s="61">
        <v>0</v>
      </c>
    </row>
    <row r="520" spans="1:11" ht="47.25" x14ac:dyDescent="0.25">
      <c r="A520" s="193"/>
      <c r="B520" s="194"/>
      <c r="C520" s="60" t="s">
        <v>28</v>
      </c>
      <c r="D520" s="61">
        <v>0</v>
      </c>
      <c r="E520" s="61">
        <v>0</v>
      </c>
      <c r="F520" s="61">
        <v>0</v>
      </c>
      <c r="G520" s="61">
        <v>0</v>
      </c>
      <c r="H520" s="61">
        <v>0</v>
      </c>
      <c r="I520" s="61">
        <v>0</v>
      </c>
      <c r="J520" s="61">
        <v>0</v>
      </c>
      <c r="K520" s="61">
        <v>0</v>
      </c>
    </row>
  </sheetData>
  <mergeCells count="189">
    <mergeCell ref="A2:K2"/>
    <mergeCell ref="A3:K3"/>
    <mergeCell ref="A4:F4"/>
    <mergeCell ref="A6:A7"/>
    <mergeCell ref="B6:B7"/>
    <mergeCell ref="C6:C7"/>
    <mergeCell ref="D6:D7"/>
    <mergeCell ref="E6:E7"/>
    <mergeCell ref="F6:F7"/>
    <mergeCell ref="G6:G7"/>
    <mergeCell ref="A35:A60"/>
    <mergeCell ref="B35:B39"/>
    <mergeCell ref="B40:K40"/>
    <mergeCell ref="B41:B45"/>
    <mergeCell ref="B46:B50"/>
    <mergeCell ref="B51:B55"/>
    <mergeCell ref="B56:B60"/>
    <mergeCell ref="H6:H7"/>
    <mergeCell ref="I6:K6"/>
    <mergeCell ref="A9:A34"/>
    <mergeCell ref="B9:B13"/>
    <mergeCell ref="B14:F14"/>
    <mergeCell ref="B15:B19"/>
    <mergeCell ref="B20:B24"/>
    <mergeCell ref="B25:B29"/>
    <mergeCell ref="B30:B34"/>
    <mergeCell ref="A83:A87"/>
    <mergeCell ref="B83:B87"/>
    <mergeCell ref="A88:A92"/>
    <mergeCell ref="B88:B92"/>
    <mergeCell ref="A93:A97"/>
    <mergeCell ref="B93:B97"/>
    <mergeCell ref="A61:F61"/>
    <mergeCell ref="A62:A82"/>
    <mergeCell ref="B62:B66"/>
    <mergeCell ref="B67:K67"/>
    <mergeCell ref="B68:B72"/>
    <mergeCell ref="B73:B77"/>
    <mergeCell ref="B78:B82"/>
    <mergeCell ref="A113:A138"/>
    <mergeCell ref="B113:B117"/>
    <mergeCell ref="B118:K118"/>
    <mergeCell ref="B119:B123"/>
    <mergeCell ref="B124:B128"/>
    <mergeCell ref="B129:B133"/>
    <mergeCell ref="B134:B138"/>
    <mergeCell ref="A98:A102"/>
    <mergeCell ref="B98:B102"/>
    <mergeCell ref="A103:A107"/>
    <mergeCell ref="B103:B107"/>
    <mergeCell ref="A108:A112"/>
    <mergeCell ref="B108:B112"/>
    <mergeCell ref="A154:A158"/>
    <mergeCell ref="B154:B158"/>
    <mergeCell ref="A159:A163"/>
    <mergeCell ref="B159:B163"/>
    <mergeCell ref="A164:A168"/>
    <mergeCell ref="B164:B168"/>
    <mergeCell ref="A139:A143"/>
    <mergeCell ref="B139:B143"/>
    <mergeCell ref="A144:A148"/>
    <mergeCell ref="B144:B148"/>
    <mergeCell ref="A149:A153"/>
    <mergeCell ref="B149:B153"/>
    <mergeCell ref="A184:A188"/>
    <mergeCell ref="B184:B188"/>
    <mergeCell ref="A189:A193"/>
    <mergeCell ref="B189:B193"/>
    <mergeCell ref="A194:A198"/>
    <mergeCell ref="B194:B198"/>
    <mergeCell ref="A169:A173"/>
    <mergeCell ref="B169:B173"/>
    <mergeCell ref="A174:A178"/>
    <mergeCell ref="B174:B178"/>
    <mergeCell ref="A179:A183"/>
    <mergeCell ref="B179:B183"/>
    <mergeCell ref="A225:A229"/>
    <mergeCell ref="B225:B229"/>
    <mergeCell ref="A230:A234"/>
    <mergeCell ref="B230:B234"/>
    <mergeCell ref="A235:A239"/>
    <mergeCell ref="B235:B239"/>
    <mergeCell ref="A199:A224"/>
    <mergeCell ref="B199:B203"/>
    <mergeCell ref="B204:K204"/>
    <mergeCell ref="B205:B209"/>
    <mergeCell ref="B210:B214"/>
    <mergeCell ref="B215:B219"/>
    <mergeCell ref="B220:B224"/>
    <mergeCell ref="A255:A259"/>
    <mergeCell ref="B255:B259"/>
    <mergeCell ref="A260:A264"/>
    <mergeCell ref="B260:B264"/>
    <mergeCell ref="A265:A269"/>
    <mergeCell ref="B265:B269"/>
    <mergeCell ref="A240:A244"/>
    <mergeCell ref="B240:B244"/>
    <mergeCell ref="A245:A249"/>
    <mergeCell ref="B245:B249"/>
    <mergeCell ref="A250:A254"/>
    <mergeCell ref="B250:B254"/>
    <mergeCell ref="A285:A305"/>
    <mergeCell ref="B285:B289"/>
    <mergeCell ref="B290:K290"/>
    <mergeCell ref="B291:B295"/>
    <mergeCell ref="B296:B300"/>
    <mergeCell ref="B301:B305"/>
    <mergeCell ref="A270:A274"/>
    <mergeCell ref="B270:B274"/>
    <mergeCell ref="A275:A279"/>
    <mergeCell ref="B275:B279"/>
    <mergeCell ref="A280:A284"/>
    <mergeCell ref="B280:B284"/>
    <mergeCell ref="A321:A325"/>
    <mergeCell ref="B321:B325"/>
    <mergeCell ref="A326:A346"/>
    <mergeCell ref="B326:B330"/>
    <mergeCell ref="B331:F331"/>
    <mergeCell ref="B332:B336"/>
    <mergeCell ref="B337:B341"/>
    <mergeCell ref="B342:B346"/>
    <mergeCell ref="A306:A310"/>
    <mergeCell ref="B306:B310"/>
    <mergeCell ref="A311:A315"/>
    <mergeCell ref="B311:B315"/>
    <mergeCell ref="A316:A320"/>
    <mergeCell ref="B316:B320"/>
    <mergeCell ref="A362:A387"/>
    <mergeCell ref="B362:B366"/>
    <mergeCell ref="B367:F367"/>
    <mergeCell ref="B368:B372"/>
    <mergeCell ref="B373:B377"/>
    <mergeCell ref="B378:B382"/>
    <mergeCell ref="B383:B387"/>
    <mergeCell ref="A347:A351"/>
    <mergeCell ref="B347:B351"/>
    <mergeCell ref="A352:A356"/>
    <mergeCell ref="B352:B356"/>
    <mergeCell ref="A357:A361"/>
    <mergeCell ref="B357:B361"/>
    <mergeCell ref="A414:A418"/>
    <mergeCell ref="B414:B418"/>
    <mergeCell ref="A419:A423"/>
    <mergeCell ref="B419:B423"/>
    <mergeCell ref="A424:A428"/>
    <mergeCell ref="B424:B428"/>
    <mergeCell ref="A388:A413"/>
    <mergeCell ref="B388:B392"/>
    <mergeCell ref="B393:F393"/>
    <mergeCell ref="B394:B398"/>
    <mergeCell ref="B399:B403"/>
    <mergeCell ref="B404:B408"/>
    <mergeCell ref="B409:B413"/>
    <mergeCell ref="A444:A448"/>
    <mergeCell ref="B444:B448"/>
    <mergeCell ref="A449:A453"/>
    <mergeCell ref="B449:B453"/>
    <mergeCell ref="A454:A458"/>
    <mergeCell ref="B454:B458"/>
    <mergeCell ref="A429:A433"/>
    <mergeCell ref="B429:B433"/>
    <mergeCell ref="A434:A438"/>
    <mergeCell ref="B434:B438"/>
    <mergeCell ref="A439:A443"/>
    <mergeCell ref="B439:B443"/>
    <mergeCell ref="A474:A478"/>
    <mergeCell ref="B474:B478"/>
    <mergeCell ref="A479:A483"/>
    <mergeCell ref="B479:B483"/>
    <mergeCell ref="A484:A494"/>
    <mergeCell ref="B484:B488"/>
    <mergeCell ref="B489:K489"/>
    <mergeCell ref="B490:B494"/>
    <mergeCell ref="A459:A463"/>
    <mergeCell ref="B459:B463"/>
    <mergeCell ref="A464:A468"/>
    <mergeCell ref="B464:B468"/>
    <mergeCell ref="A469:A473"/>
    <mergeCell ref="B469:B473"/>
    <mergeCell ref="A516:A520"/>
    <mergeCell ref="B516:B520"/>
    <mergeCell ref="A495:A499"/>
    <mergeCell ref="B495:B499"/>
    <mergeCell ref="A500:A504"/>
    <mergeCell ref="B500:B504"/>
    <mergeCell ref="A505:A515"/>
    <mergeCell ref="B505:B509"/>
    <mergeCell ref="B510:K510"/>
    <mergeCell ref="B511:B5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J5" sqref="J5"/>
    </sheetView>
  </sheetViews>
  <sheetFormatPr defaultColWidth="16.85546875" defaultRowHeight="15" x14ac:dyDescent="0.25"/>
  <cols>
    <col min="1" max="1" width="25.42578125" customWidth="1"/>
  </cols>
  <sheetData>
    <row r="1" spans="1:10" x14ac:dyDescent="0.25">
      <c r="A1" s="66"/>
      <c r="B1" s="67"/>
      <c r="C1" s="67"/>
      <c r="D1" s="67"/>
      <c r="E1" s="67"/>
      <c r="F1" s="67"/>
      <c r="G1" s="242" t="s">
        <v>269</v>
      </c>
      <c r="H1" s="242"/>
    </row>
    <row r="2" spans="1:10" ht="78.75" customHeight="1" x14ac:dyDescent="0.25">
      <c r="A2" s="243" t="s">
        <v>270</v>
      </c>
      <c r="B2" s="244"/>
      <c r="C2" s="244"/>
      <c r="D2" s="244"/>
      <c r="E2" s="244"/>
      <c r="F2" s="244"/>
      <c r="G2" s="244"/>
      <c r="H2" s="244"/>
    </row>
    <row r="3" spans="1:10" x14ac:dyDescent="0.25">
      <c r="A3" s="245" t="s">
        <v>271</v>
      </c>
      <c r="B3" s="246" t="s">
        <v>272</v>
      </c>
      <c r="C3" s="246"/>
      <c r="D3" s="247" t="s">
        <v>273</v>
      </c>
      <c r="E3" s="245" t="s">
        <v>274</v>
      </c>
      <c r="F3" s="245"/>
      <c r="G3" s="245"/>
      <c r="H3" s="245"/>
    </row>
    <row r="4" spans="1:10" x14ac:dyDescent="0.25">
      <c r="A4" s="245"/>
      <c r="B4" s="247" t="s">
        <v>275</v>
      </c>
      <c r="C4" s="248" t="s">
        <v>276</v>
      </c>
      <c r="D4" s="247"/>
      <c r="E4" s="247" t="s">
        <v>277</v>
      </c>
      <c r="F4" s="247"/>
      <c r="G4" s="248" t="s">
        <v>276</v>
      </c>
      <c r="H4" s="248"/>
    </row>
    <row r="5" spans="1:10" ht="45" x14ac:dyDescent="0.25">
      <c r="A5" s="245"/>
      <c r="B5" s="247"/>
      <c r="C5" s="248"/>
      <c r="D5" s="247"/>
      <c r="E5" s="68" t="s">
        <v>164</v>
      </c>
      <c r="F5" s="68" t="s">
        <v>278</v>
      </c>
      <c r="G5" s="69" t="s">
        <v>164</v>
      </c>
      <c r="H5" s="68" t="s">
        <v>278</v>
      </c>
    </row>
    <row r="6" spans="1:10" x14ac:dyDescent="0.25">
      <c r="A6" s="249" t="s">
        <v>279</v>
      </c>
      <c r="B6" s="250"/>
      <c r="C6" s="250"/>
      <c r="D6" s="250"/>
      <c r="E6" s="250"/>
      <c r="F6" s="250"/>
      <c r="G6" s="250"/>
      <c r="H6" s="251"/>
    </row>
    <row r="7" spans="1:10" x14ac:dyDescent="0.25">
      <c r="A7" s="70" t="s">
        <v>280</v>
      </c>
      <c r="B7" s="236" t="s">
        <v>281</v>
      </c>
      <c r="C7" s="237"/>
      <c r="D7" s="237"/>
      <c r="E7" s="237"/>
      <c r="F7" s="237"/>
      <c r="G7" s="237"/>
      <c r="H7" s="238"/>
    </row>
    <row r="8" spans="1:10" ht="45" x14ac:dyDescent="0.25">
      <c r="A8" s="71" t="s">
        <v>282</v>
      </c>
      <c r="B8" s="239" t="s">
        <v>283</v>
      </c>
      <c r="C8" s="240"/>
      <c r="D8" s="240"/>
      <c r="E8" s="240"/>
      <c r="F8" s="240"/>
      <c r="G8" s="241"/>
      <c r="H8" s="72"/>
    </row>
    <row r="9" spans="1:10" ht="60" x14ac:dyDescent="0.25">
      <c r="A9" s="71" t="s">
        <v>284</v>
      </c>
      <c r="B9" s="72">
        <f>B11</f>
        <v>8096.5</v>
      </c>
      <c r="C9" s="72">
        <f>C11</f>
        <v>8096.5</v>
      </c>
      <c r="D9" s="72"/>
      <c r="E9" s="73">
        <f>E11</f>
        <v>431765.5</v>
      </c>
      <c r="F9" s="73">
        <f>F11</f>
        <v>431765.5</v>
      </c>
      <c r="G9" s="73">
        <f>G11</f>
        <v>431765.5</v>
      </c>
      <c r="H9" s="73">
        <f>H11</f>
        <v>431765.5</v>
      </c>
      <c r="I9" s="74"/>
    </row>
    <row r="10" spans="1:10" x14ac:dyDescent="0.25">
      <c r="A10" s="71" t="s">
        <v>285</v>
      </c>
      <c r="B10" s="72"/>
      <c r="C10" s="72"/>
      <c r="D10" s="72"/>
      <c r="E10" s="73"/>
      <c r="F10" s="73"/>
      <c r="G10" s="73"/>
      <c r="H10" s="73"/>
    </row>
    <row r="11" spans="1:10" ht="60" x14ac:dyDescent="0.25">
      <c r="A11" s="71" t="s">
        <v>286</v>
      </c>
      <c r="B11" s="72">
        <v>8096.5</v>
      </c>
      <c r="C11" s="72">
        <v>8096.5</v>
      </c>
      <c r="D11" s="72"/>
      <c r="E11" s="73">
        <v>431765.5</v>
      </c>
      <c r="F11" s="73">
        <v>431765.5</v>
      </c>
      <c r="G11" s="73">
        <v>431765.5</v>
      </c>
      <c r="H11" s="73">
        <v>431765.5</v>
      </c>
    </row>
    <row r="12" spans="1:10" ht="30" x14ac:dyDescent="0.25">
      <c r="A12" s="70" t="s">
        <v>287</v>
      </c>
      <c r="B12" s="236" t="s">
        <v>288</v>
      </c>
      <c r="C12" s="237"/>
      <c r="D12" s="237"/>
      <c r="E12" s="237"/>
      <c r="F12" s="237"/>
      <c r="G12" s="237"/>
      <c r="H12" s="238"/>
    </row>
    <row r="13" spans="1:10" ht="45" x14ac:dyDescent="0.25">
      <c r="A13" s="71" t="s">
        <v>289</v>
      </c>
      <c r="B13" s="239" t="s">
        <v>283</v>
      </c>
      <c r="C13" s="240"/>
      <c r="D13" s="240"/>
      <c r="E13" s="240"/>
      <c r="F13" s="240"/>
      <c r="G13" s="241"/>
      <c r="H13" s="72"/>
    </row>
    <row r="14" spans="1:10" ht="60" x14ac:dyDescent="0.25">
      <c r="A14" s="71" t="s">
        <v>284</v>
      </c>
      <c r="B14" s="75">
        <f>B17</f>
        <v>1214</v>
      </c>
      <c r="C14" s="75">
        <f>C17</f>
        <v>1214</v>
      </c>
      <c r="D14" s="76"/>
      <c r="E14" s="76">
        <f>E17</f>
        <v>67754.5</v>
      </c>
      <c r="F14" s="76">
        <f t="shared" ref="F14:H14" si="0">F17</f>
        <v>67754.5</v>
      </c>
      <c r="G14" s="76">
        <f t="shared" si="0"/>
        <v>67412.800000000003</v>
      </c>
      <c r="H14" s="76">
        <f t="shared" si="0"/>
        <v>67412.800000000003</v>
      </c>
      <c r="I14" s="77"/>
      <c r="J14" s="78"/>
    </row>
    <row r="15" spans="1:10" x14ac:dyDescent="0.25">
      <c r="A15" s="71"/>
      <c r="B15" s="75"/>
      <c r="C15" s="75"/>
      <c r="D15" s="76"/>
      <c r="E15" s="76">
        <v>67320.600000000006</v>
      </c>
      <c r="F15" s="76"/>
      <c r="G15" s="76"/>
      <c r="H15" s="76"/>
      <c r="I15" s="77"/>
      <c r="J15" s="78"/>
    </row>
    <row r="16" spans="1:10" x14ac:dyDescent="0.25">
      <c r="A16" s="71" t="s">
        <v>285</v>
      </c>
      <c r="B16" s="75"/>
      <c r="C16" s="75"/>
      <c r="D16" s="72"/>
      <c r="E16" s="72"/>
      <c r="F16" s="72"/>
      <c r="G16" s="73"/>
      <c r="H16" s="73"/>
    </row>
    <row r="17" spans="1:10" ht="60" x14ac:dyDescent="0.25">
      <c r="A17" s="71" t="s">
        <v>286</v>
      </c>
      <c r="B17" s="75">
        <v>1214</v>
      </c>
      <c r="C17" s="75">
        <v>1214</v>
      </c>
      <c r="D17" s="76"/>
      <c r="E17" s="76">
        <v>67754.5</v>
      </c>
      <c r="F17" s="76">
        <v>67754.5</v>
      </c>
      <c r="G17" s="76">
        <v>67412.800000000003</v>
      </c>
      <c r="H17" s="76">
        <v>67412.800000000003</v>
      </c>
    </row>
    <row r="18" spans="1:10" ht="30" x14ac:dyDescent="0.25">
      <c r="A18" s="70" t="s">
        <v>287</v>
      </c>
      <c r="B18" s="236" t="s">
        <v>290</v>
      </c>
      <c r="C18" s="237"/>
      <c r="D18" s="237"/>
      <c r="E18" s="237"/>
      <c r="F18" s="237"/>
      <c r="G18" s="237"/>
      <c r="H18" s="238"/>
    </row>
    <row r="19" spans="1:10" ht="45" x14ac:dyDescent="0.25">
      <c r="A19" s="71" t="s">
        <v>282</v>
      </c>
      <c r="B19" s="239" t="s">
        <v>283</v>
      </c>
      <c r="C19" s="240"/>
      <c r="D19" s="240"/>
      <c r="E19" s="240"/>
      <c r="F19" s="240"/>
      <c r="G19" s="241"/>
      <c r="H19" s="72"/>
    </row>
    <row r="20" spans="1:10" ht="60" x14ac:dyDescent="0.25">
      <c r="A20" s="79" t="s">
        <v>284</v>
      </c>
      <c r="B20" s="80">
        <f>B22</f>
        <v>17</v>
      </c>
      <c r="C20" s="80">
        <f>C22</f>
        <v>17</v>
      </c>
      <c r="D20" s="80"/>
      <c r="E20" s="80">
        <f>E22</f>
        <v>6357.9</v>
      </c>
      <c r="F20" s="80">
        <f t="shared" ref="F20:H20" si="1">F22</f>
        <v>6357.9</v>
      </c>
      <c r="G20" s="80">
        <f t="shared" si="1"/>
        <v>6357.9</v>
      </c>
      <c r="H20" s="80">
        <f t="shared" si="1"/>
        <v>6357.9</v>
      </c>
      <c r="I20" s="81"/>
    </row>
    <row r="21" spans="1:10" x14ac:dyDescent="0.25">
      <c r="A21" s="71" t="s">
        <v>285</v>
      </c>
      <c r="B21" s="72"/>
      <c r="C21" s="72"/>
      <c r="D21" s="72"/>
      <c r="E21" s="72"/>
      <c r="F21" s="72"/>
      <c r="G21" s="72"/>
      <c r="H21" s="72"/>
    </row>
    <row r="22" spans="1:10" ht="60" x14ac:dyDescent="0.25">
      <c r="A22" s="71" t="s">
        <v>286</v>
      </c>
      <c r="B22" s="72">
        <v>17</v>
      </c>
      <c r="C22" s="72">
        <v>17</v>
      </c>
      <c r="D22" s="72"/>
      <c r="E22" s="72">
        <v>6357.9</v>
      </c>
      <c r="F22" s="72">
        <v>6357.9</v>
      </c>
      <c r="G22" s="72">
        <v>6357.9</v>
      </c>
      <c r="H22" s="72">
        <v>6357.9</v>
      </c>
    </row>
    <row r="23" spans="1:10" ht="30" x14ac:dyDescent="0.25">
      <c r="A23" s="70" t="s">
        <v>287</v>
      </c>
      <c r="B23" s="236" t="s">
        <v>291</v>
      </c>
      <c r="C23" s="237"/>
      <c r="D23" s="237"/>
      <c r="E23" s="237"/>
      <c r="F23" s="237"/>
      <c r="G23" s="237"/>
      <c r="H23" s="238"/>
    </row>
    <row r="24" spans="1:10" ht="45" x14ac:dyDescent="0.25">
      <c r="A24" s="71" t="s">
        <v>282</v>
      </c>
      <c r="B24" s="239" t="s">
        <v>283</v>
      </c>
      <c r="C24" s="240"/>
      <c r="D24" s="240"/>
      <c r="E24" s="240"/>
      <c r="F24" s="240"/>
      <c r="G24" s="241"/>
      <c r="H24" s="72"/>
    </row>
    <row r="25" spans="1:10" ht="60" x14ac:dyDescent="0.25">
      <c r="A25" s="71" t="s">
        <v>284</v>
      </c>
      <c r="B25" s="72">
        <v>5</v>
      </c>
      <c r="C25" s="72">
        <v>5</v>
      </c>
      <c r="D25" s="72"/>
      <c r="E25" s="73">
        <f>E27</f>
        <v>2406</v>
      </c>
      <c r="F25" s="73">
        <f t="shared" ref="F25:H25" si="2">F27</f>
        <v>2406</v>
      </c>
      <c r="G25" s="73">
        <f t="shared" si="2"/>
        <v>2406</v>
      </c>
      <c r="H25" s="73">
        <f t="shared" si="2"/>
        <v>2406</v>
      </c>
      <c r="I25" s="81"/>
    </row>
    <row r="26" spans="1:10" x14ac:dyDescent="0.25">
      <c r="A26" s="71" t="s">
        <v>285</v>
      </c>
      <c r="B26" s="72"/>
      <c r="C26" s="72"/>
      <c r="D26" s="72"/>
      <c r="E26" s="73"/>
      <c r="F26" s="73"/>
      <c r="G26" s="73"/>
      <c r="H26" s="73"/>
    </row>
    <row r="27" spans="1:10" ht="60" x14ac:dyDescent="0.25">
      <c r="A27" s="71" t="s">
        <v>286</v>
      </c>
      <c r="B27" s="72">
        <v>5</v>
      </c>
      <c r="C27" s="72">
        <v>5</v>
      </c>
      <c r="D27" s="72"/>
      <c r="E27" s="73">
        <v>2406</v>
      </c>
      <c r="F27" s="73">
        <v>2406</v>
      </c>
      <c r="G27" s="73">
        <v>2406</v>
      </c>
      <c r="H27" s="73">
        <v>2406</v>
      </c>
    </row>
    <row r="28" spans="1:10" ht="30" x14ac:dyDescent="0.25">
      <c r="A28" s="70" t="s">
        <v>287</v>
      </c>
      <c r="B28" s="236" t="s">
        <v>292</v>
      </c>
      <c r="C28" s="237"/>
      <c r="D28" s="237"/>
      <c r="E28" s="237"/>
      <c r="F28" s="237"/>
      <c r="G28" s="237"/>
      <c r="H28" s="238"/>
    </row>
    <row r="29" spans="1:10" ht="45" x14ac:dyDescent="0.25">
      <c r="A29" s="71" t="s">
        <v>282</v>
      </c>
      <c r="B29" s="239" t="s">
        <v>283</v>
      </c>
      <c r="C29" s="240"/>
      <c r="D29" s="240"/>
      <c r="E29" s="240"/>
      <c r="F29" s="240"/>
      <c r="G29" s="241"/>
      <c r="H29" s="72"/>
    </row>
    <row r="30" spans="1:10" ht="60" x14ac:dyDescent="0.25">
      <c r="A30" s="71" t="s">
        <v>284</v>
      </c>
      <c r="B30" s="72">
        <f>B32</f>
        <v>43</v>
      </c>
      <c r="C30" s="72">
        <f>C32</f>
        <v>43</v>
      </c>
      <c r="D30" s="72"/>
      <c r="E30" s="72">
        <f>E32</f>
        <v>2436.3000000000002</v>
      </c>
      <c r="F30" s="72">
        <f t="shared" ref="F30:H30" si="3">F32</f>
        <v>2436.3000000000002</v>
      </c>
      <c r="G30" s="72">
        <f t="shared" si="3"/>
        <v>2436.3000000000002</v>
      </c>
      <c r="H30" s="72">
        <f t="shared" si="3"/>
        <v>2436.3000000000002</v>
      </c>
      <c r="I30" s="81"/>
      <c r="J30" s="78"/>
    </row>
    <row r="31" spans="1:10" x14ac:dyDescent="0.25">
      <c r="A31" s="71" t="s">
        <v>285</v>
      </c>
      <c r="B31" s="72"/>
      <c r="C31" s="72"/>
      <c r="D31" s="72"/>
      <c r="E31" s="72"/>
      <c r="F31" s="72"/>
      <c r="G31" s="72"/>
      <c r="H31" s="72"/>
    </row>
    <row r="32" spans="1:10" ht="60" x14ac:dyDescent="0.25">
      <c r="A32" s="71" t="s">
        <v>286</v>
      </c>
      <c r="B32" s="72">
        <v>43</v>
      </c>
      <c r="C32" s="72">
        <v>43</v>
      </c>
      <c r="D32" s="72"/>
      <c r="E32" s="72">
        <v>2436.3000000000002</v>
      </c>
      <c r="F32" s="72">
        <v>2436.3000000000002</v>
      </c>
      <c r="G32" s="72">
        <v>2436.3000000000002</v>
      </c>
      <c r="H32" s="72">
        <v>2436.3000000000002</v>
      </c>
    </row>
    <row r="33" spans="1:10" ht="30" x14ac:dyDescent="0.25">
      <c r="A33" s="70" t="s">
        <v>287</v>
      </c>
      <c r="B33" s="236" t="s">
        <v>293</v>
      </c>
      <c r="C33" s="237"/>
      <c r="D33" s="237"/>
      <c r="E33" s="237"/>
      <c r="F33" s="237"/>
      <c r="G33" s="237"/>
      <c r="H33" s="238"/>
    </row>
    <row r="34" spans="1:10" ht="45" x14ac:dyDescent="0.25">
      <c r="A34" s="71" t="s">
        <v>282</v>
      </c>
      <c r="B34" s="239" t="s">
        <v>283</v>
      </c>
      <c r="C34" s="240"/>
      <c r="D34" s="240"/>
      <c r="E34" s="240"/>
      <c r="F34" s="240"/>
      <c r="G34" s="241"/>
      <c r="H34" s="72"/>
    </row>
    <row r="35" spans="1:10" ht="60" x14ac:dyDescent="0.25">
      <c r="A35" s="71" t="s">
        <v>284</v>
      </c>
      <c r="B35" s="72">
        <v>0</v>
      </c>
      <c r="C35" s="72">
        <v>0</v>
      </c>
      <c r="D35" s="72"/>
      <c r="E35" s="72">
        <f>E37</f>
        <v>0</v>
      </c>
      <c r="F35" s="72">
        <f t="shared" ref="F35:H35" si="4">F37</f>
        <v>0</v>
      </c>
      <c r="G35" s="72">
        <f t="shared" si="4"/>
        <v>0</v>
      </c>
      <c r="H35" s="72">
        <f t="shared" si="4"/>
        <v>0</v>
      </c>
      <c r="I35" s="81"/>
      <c r="J35" s="78"/>
    </row>
    <row r="36" spans="1:10" x14ac:dyDescent="0.25">
      <c r="A36" s="71" t="s">
        <v>285</v>
      </c>
      <c r="B36" s="72"/>
      <c r="C36" s="72"/>
      <c r="D36" s="72"/>
      <c r="E36" s="72"/>
      <c r="F36" s="72"/>
      <c r="G36" s="73"/>
      <c r="H36" s="73"/>
    </row>
    <row r="37" spans="1:10" ht="60" x14ac:dyDescent="0.25">
      <c r="A37" s="71" t="s">
        <v>286</v>
      </c>
      <c r="B37" s="72">
        <v>0</v>
      </c>
      <c r="C37" s="72">
        <v>0</v>
      </c>
      <c r="D37" s="72"/>
      <c r="E37" s="72">
        <v>0</v>
      </c>
      <c r="F37" s="72">
        <v>0</v>
      </c>
      <c r="G37" s="72">
        <v>0</v>
      </c>
      <c r="H37" s="72">
        <v>0</v>
      </c>
    </row>
    <row r="38" spans="1:10" ht="66.75" customHeight="1" x14ac:dyDescent="0.25">
      <c r="A38" s="70" t="s">
        <v>287</v>
      </c>
      <c r="B38" s="236" t="s">
        <v>294</v>
      </c>
      <c r="C38" s="237"/>
      <c r="D38" s="237"/>
      <c r="E38" s="237"/>
      <c r="F38" s="237"/>
      <c r="G38" s="237"/>
      <c r="H38" s="238"/>
    </row>
    <row r="39" spans="1:10" ht="45" x14ac:dyDescent="0.25">
      <c r="A39" s="71" t="s">
        <v>295</v>
      </c>
      <c r="B39" s="239" t="s">
        <v>283</v>
      </c>
      <c r="C39" s="240"/>
      <c r="D39" s="240"/>
      <c r="E39" s="240"/>
      <c r="F39" s="240"/>
      <c r="G39" s="241"/>
      <c r="H39" s="72"/>
    </row>
    <row r="40" spans="1:10" ht="60" x14ac:dyDescent="0.25">
      <c r="A40" s="71" t="s">
        <v>284</v>
      </c>
      <c r="B40" s="73" t="str">
        <f>B42</f>
        <v>26</v>
      </c>
      <c r="C40" s="73" t="str">
        <f>C42</f>
        <v>26</v>
      </c>
      <c r="D40" s="72"/>
      <c r="E40" s="73">
        <f>E42</f>
        <v>2636.5</v>
      </c>
      <c r="F40" s="73">
        <f t="shared" ref="F40:H40" si="5">F42</f>
        <v>2636.5</v>
      </c>
      <c r="G40" s="73">
        <f t="shared" si="5"/>
        <v>2636.5</v>
      </c>
      <c r="H40" s="73">
        <f t="shared" si="5"/>
        <v>2636.5</v>
      </c>
    </row>
    <row r="41" spans="1:10" x14ac:dyDescent="0.25">
      <c r="A41" s="71" t="s">
        <v>285</v>
      </c>
      <c r="B41" s="82"/>
      <c r="C41" s="82"/>
      <c r="D41" s="72"/>
      <c r="E41" s="72"/>
      <c r="F41" s="72"/>
      <c r="G41" s="73"/>
      <c r="H41" s="73"/>
    </row>
    <row r="42" spans="1:10" ht="60" x14ac:dyDescent="0.25">
      <c r="A42" s="71" t="s">
        <v>286</v>
      </c>
      <c r="B42" s="82" t="s">
        <v>296</v>
      </c>
      <c r="C42" s="82" t="s">
        <v>296</v>
      </c>
      <c r="D42" s="72"/>
      <c r="E42" s="73">
        <v>2636.5</v>
      </c>
      <c r="F42" s="73">
        <v>2636.5</v>
      </c>
      <c r="G42" s="73">
        <v>2636.5</v>
      </c>
      <c r="H42" s="73">
        <v>2636.5</v>
      </c>
    </row>
    <row r="43" spans="1:10" ht="61.5" customHeight="1" x14ac:dyDescent="0.25">
      <c r="A43" s="70" t="s">
        <v>287</v>
      </c>
      <c r="B43" s="236" t="s">
        <v>297</v>
      </c>
      <c r="C43" s="237"/>
      <c r="D43" s="237"/>
      <c r="E43" s="237"/>
      <c r="F43" s="237"/>
      <c r="G43" s="237"/>
      <c r="H43" s="238"/>
    </row>
    <row r="44" spans="1:10" ht="45" x14ac:dyDescent="0.25">
      <c r="A44" s="71" t="s">
        <v>282</v>
      </c>
      <c r="B44" s="239" t="s">
        <v>283</v>
      </c>
      <c r="C44" s="240"/>
      <c r="D44" s="240"/>
      <c r="E44" s="240"/>
      <c r="F44" s="240"/>
      <c r="G44" s="241"/>
      <c r="H44" s="72"/>
    </row>
    <row r="45" spans="1:10" ht="60" x14ac:dyDescent="0.25">
      <c r="A45" s="71" t="s">
        <v>284</v>
      </c>
      <c r="B45" s="72">
        <f>B47</f>
        <v>108</v>
      </c>
      <c r="C45" s="72">
        <f>C47</f>
        <v>108</v>
      </c>
      <c r="D45" s="72"/>
      <c r="E45" s="73">
        <f>E47</f>
        <v>11238.6</v>
      </c>
      <c r="F45" s="73">
        <f t="shared" ref="F45:H45" si="6">F47</f>
        <v>11238.6</v>
      </c>
      <c r="G45" s="73">
        <f t="shared" si="6"/>
        <v>11238.6</v>
      </c>
      <c r="H45" s="73">
        <f t="shared" si="6"/>
        <v>11238.6</v>
      </c>
      <c r="I45" s="83"/>
      <c r="J45" s="78"/>
    </row>
    <row r="46" spans="1:10" x14ac:dyDescent="0.25">
      <c r="A46" s="71" t="s">
        <v>285</v>
      </c>
      <c r="B46" s="72"/>
      <c r="C46" s="72"/>
      <c r="D46" s="72"/>
      <c r="E46" s="73"/>
      <c r="F46" s="73"/>
      <c r="G46" s="73"/>
      <c r="H46" s="73"/>
    </row>
    <row r="47" spans="1:10" ht="60" x14ac:dyDescent="0.25">
      <c r="A47" s="71" t="s">
        <v>286</v>
      </c>
      <c r="B47" s="72">
        <v>108</v>
      </c>
      <c r="C47" s="72">
        <v>108</v>
      </c>
      <c r="D47" s="72"/>
      <c r="E47" s="73">
        <v>11238.6</v>
      </c>
      <c r="F47" s="73">
        <v>11238.6</v>
      </c>
      <c r="G47" s="73">
        <v>11238.6</v>
      </c>
      <c r="H47" s="73">
        <v>11238.6</v>
      </c>
    </row>
    <row r="48" spans="1:10" ht="30" x14ac:dyDescent="0.25">
      <c r="A48" s="70" t="s">
        <v>298</v>
      </c>
      <c r="B48" s="236" t="s">
        <v>299</v>
      </c>
      <c r="C48" s="237"/>
      <c r="D48" s="237"/>
      <c r="E48" s="237"/>
      <c r="F48" s="237"/>
      <c r="G48" s="237"/>
      <c r="H48" s="238"/>
    </row>
    <row r="49" spans="1:9" ht="45" x14ac:dyDescent="0.25">
      <c r="A49" s="71" t="s">
        <v>300</v>
      </c>
      <c r="B49" s="233"/>
      <c r="C49" s="234"/>
      <c r="D49" s="234"/>
      <c r="E49" s="234"/>
      <c r="F49" s="234"/>
      <c r="G49" s="235"/>
      <c r="H49" s="72"/>
    </row>
    <row r="50" spans="1:9" ht="60" x14ac:dyDescent="0.25">
      <c r="A50" s="71" t="s">
        <v>284</v>
      </c>
      <c r="B50" s="72">
        <f>B52</f>
        <v>7</v>
      </c>
      <c r="C50" s="72">
        <f>C52</f>
        <v>7</v>
      </c>
      <c r="D50" s="72"/>
      <c r="E50" s="73">
        <f>E52</f>
        <v>2166.4</v>
      </c>
      <c r="F50" s="73">
        <f>F52</f>
        <v>2166.4</v>
      </c>
      <c r="G50" s="73">
        <f>G52</f>
        <v>2166.4</v>
      </c>
      <c r="H50" s="73">
        <f>H52</f>
        <v>2166.4</v>
      </c>
      <c r="I50" s="78"/>
    </row>
    <row r="51" spans="1:9" x14ac:dyDescent="0.25">
      <c r="A51" s="71" t="s">
        <v>285</v>
      </c>
      <c r="B51" s="72"/>
      <c r="C51" s="72"/>
      <c r="D51" s="72"/>
      <c r="E51" s="73"/>
      <c r="F51" s="73"/>
      <c r="G51" s="73"/>
      <c r="H51" s="73"/>
    </row>
    <row r="52" spans="1:9" ht="30" customHeight="1" x14ac:dyDescent="0.25">
      <c r="A52" s="71" t="s">
        <v>286</v>
      </c>
      <c r="B52" s="72">
        <v>7</v>
      </c>
      <c r="C52" s="72">
        <v>7</v>
      </c>
      <c r="D52" s="72"/>
      <c r="E52" s="73">
        <v>2166.4</v>
      </c>
      <c r="F52" s="73">
        <v>2166.4</v>
      </c>
      <c r="G52" s="73">
        <v>2166.4</v>
      </c>
      <c r="H52" s="73">
        <v>2166.4</v>
      </c>
    </row>
    <row r="53" spans="1:9" ht="30" customHeight="1" x14ac:dyDescent="0.25">
      <c r="A53" s="70" t="s">
        <v>298</v>
      </c>
      <c r="B53" s="236" t="s">
        <v>302</v>
      </c>
      <c r="C53" s="237"/>
      <c r="D53" s="237"/>
      <c r="E53" s="237"/>
      <c r="F53" s="237"/>
      <c r="G53" s="237"/>
      <c r="H53" s="238"/>
    </row>
    <row r="54" spans="1:9" ht="45" x14ac:dyDescent="0.25">
      <c r="A54" s="71" t="s">
        <v>300</v>
      </c>
      <c r="B54" s="233"/>
      <c r="C54" s="234"/>
      <c r="D54" s="234"/>
      <c r="E54" s="234"/>
      <c r="F54" s="234"/>
      <c r="G54" s="235"/>
      <c r="H54" s="72"/>
    </row>
    <row r="55" spans="1:9" ht="60" x14ac:dyDescent="0.25">
      <c r="A55" s="71" t="s">
        <v>284</v>
      </c>
      <c r="B55" s="72">
        <f>B57</f>
        <v>270</v>
      </c>
      <c r="C55" s="72">
        <f>C57</f>
        <v>270</v>
      </c>
      <c r="D55" s="72"/>
      <c r="E55" s="73">
        <f>E57</f>
        <v>32190.7</v>
      </c>
      <c r="F55" s="73">
        <f t="shared" ref="F55:H55" si="7">F57</f>
        <v>32190.7</v>
      </c>
      <c r="G55" s="73">
        <f t="shared" si="7"/>
        <v>32190.7</v>
      </c>
      <c r="H55" s="73">
        <f t="shared" si="7"/>
        <v>32190.7</v>
      </c>
      <c r="I55" s="78"/>
    </row>
    <row r="56" spans="1:9" x14ac:dyDescent="0.25">
      <c r="A56" s="71" t="s">
        <v>285</v>
      </c>
      <c r="B56" s="72"/>
      <c r="C56" s="72"/>
      <c r="D56" s="72"/>
      <c r="E56" s="73"/>
      <c r="F56" s="73"/>
      <c r="G56" s="73"/>
      <c r="H56" s="73"/>
    </row>
    <row r="57" spans="1:9" ht="30" customHeight="1" x14ac:dyDescent="0.25">
      <c r="A57" s="71" t="s">
        <v>286</v>
      </c>
      <c r="B57" s="72">
        <v>270</v>
      </c>
      <c r="C57" s="72">
        <v>270</v>
      </c>
      <c r="D57" s="72"/>
      <c r="E57" s="73">
        <v>32190.7</v>
      </c>
      <c r="F57" s="73">
        <v>32190.7</v>
      </c>
      <c r="G57" s="73">
        <v>32190.7</v>
      </c>
      <c r="H57" s="73">
        <v>32190.7</v>
      </c>
    </row>
    <row r="58" spans="1:9" ht="30" customHeight="1" x14ac:dyDescent="0.25">
      <c r="A58" s="70" t="s">
        <v>298</v>
      </c>
      <c r="B58" s="236" t="s">
        <v>303</v>
      </c>
      <c r="C58" s="237"/>
      <c r="D58" s="237"/>
      <c r="E58" s="237"/>
      <c r="F58" s="237"/>
      <c r="G58" s="237"/>
      <c r="H58" s="238"/>
    </row>
    <row r="59" spans="1:9" ht="45" x14ac:dyDescent="0.25">
      <c r="A59" s="71" t="s">
        <v>304</v>
      </c>
      <c r="B59" s="233"/>
      <c r="C59" s="234"/>
      <c r="D59" s="234"/>
      <c r="E59" s="234"/>
      <c r="F59" s="234"/>
      <c r="G59" s="235"/>
      <c r="H59" s="72"/>
    </row>
    <row r="60" spans="1:9" ht="60" x14ac:dyDescent="0.25">
      <c r="A60" s="71" t="s">
        <v>284</v>
      </c>
      <c r="B60" s="72">
        <f>B62</f>
        <v>35</v>
      </c>
      <c r="C60" s="72">
        <f>C62</f>
        <v>35</v>
      </c>
      <c r="D60" s="72"/>
      <c r="E60" s="73">
        <f>E62</f>
        <v>16330.4</v>
      </c>
      <c r="F60" s="73">
        <f t="shared" ref="F60:H60" si="8">F62</f>
        <v>16330.4</v>
      </c>
      <c r="G60" s="73">
        <f t="shared" si="8"/>
        <v>16330.4</v>
      </c>
      <c r="H60" s="73">
        <f t="shared" si="8"/>
        <v>16330.4</v>
      </c>
      <c r="I60" s="78"/>
    </row>
    <row r="61" spans="1:9" x14ac:dyDescent="0.25">
      <c r="A61" s="71" t="s">
        <v>285</v>
      </c>
      <c r="B61" s="72"/>
      <c r="C61" s="72"/>
      <c r="D61" s="72"/>
      <c r="E61" s="73"/>
      <c r="F61" s="73"/>
      <c r="G61" s="73"/>
      <c r="H61" s="73"/>
    </row>
    <row r="62" spans="1:9" ht="30" customHeight="1" x14ac:dyDescent="0.25">
      <c r="A62" s="71" t="s">
        <v>286</v>
      </c>
      <c r="B62" s="72">
        <v>35</v>
      </c>
      <c r="C62" s="72">
        <v>35</v>
      </c>
      <c r="D62" s="72"/>
      <c r="E62" s="73">
        <v>16330.4</v>
      </c>
      <c r="F62" s="73">
        <v>16330.4</v>
      </c>
      <c r="G62" s="73">
        <v>16330.4</v>
      </c>
      <c r="H62" s="73">
        <v>16330.4</v>
      </c>
    </row>
    <row r="63" spans="1:9" ht="30" customHeight="1" x14ac:dyDescent="0.25">
      <c r="A63" s="70" t="s">
        <v>298</v>
      </c>
      <c r="B63" s="236" t="s">
        <v>305</v>
      </c>
      <c r="C63" s="237"/>
      <c r="D63" s="237"/>
      <c r="E63" s="237"/>
      <c r="F63" s="237"/>
      <c r="G63" s="237"/>
      <c r="H63" s="238"/>
    </row>
    <row r="64" spans="1:9" ht="45" x14ac:dyDescent="0.25">
      <c r="A64" s="71" t="s">
        <v>306</v>
      </c>
      <c r="B64" s="239" t="s">
        <v>283</v>
      </c>
      <c r="C64" s="240"/>
      <c r="D64" s="240"/>
      <c r="E64" s="240"/>
      <c r="F64" s="240"/>
      <c r="G64" s="241"/>
      <c r="H64" s="72"/>
    </row>
    <row r="65" spans="1:10" ht="60" x14ac:dyDescent="0.25">
      <c r="A65" s="71" t="s">
        <v>284</v>
      </c>
      <c r="B65" s="72">
        <f>B67</f>
        <v>4890</v>
      </c>
      <c r="C65" s="72">
        <f>C67</f>
        <v>4890</v>
      </c>
      <c r="D65" s="72"/>
      <c r="E65" s="73">
        <f>E67</f>
        <v>41169</v>
      </c>
      <c r="F65" s="73">
        <f t="shared" ref="F65:H65" si="9">F67</f>
        <v>41169</v>
      </c>
      <c r="G65" s="73">
        <f t="shared" si="9"/>
        <v>41509.699999999997</v>
      </c>
      <c r="H65" s="73">
        <f t="shared" si="9"/>
        <v>41509.699999999997</v>
      </c>
      <c r="I65" s="78"/>
    </row>
    <row r="66" spans="1:10" x14ac:dyDescent="0.25">
      <c r="A66" s="71" t="s">
        <v>285</v>
      </c>
      <c r="B66" s="72"/>
      <c r="C66" s="72"/>
      <c r="D66" s="72"/>
      <c r="E66" s="73"/>
      <c r="F66" s="73"/>
      <c r="G66" s="73"/>
      <c r="H66" s="73"/>
    </row>
    <row r="67" spans="1:10" ht="60" x14ac:dyDescent="0.25">
      <c r="A67" s="71" t="s">
        <v>286</v>
      </c>
      <c r="B67" s="72">
        <v>4890</v>
      </c>
      <c r="C67" s="72">
        <v>4890</v>
      </c>
      <c r="D67" s="72"/>
      <c r="E67" s="73">
        <v>41169</v>
      </c>
      <c r="F67" s="73">
        <v>41169</v>
      </c>
      <c r="G67" s="73">
        <v>41509.699999999997</v>
      </c>
      <c r="H67" s="73">
        <v>41509.699999999997</v>
      </c>
    </row>
    <row r="68" spans="1:10" ht="30" x14ac:dyDescent="0.25">
      <c r="A68" s="70" t="s">
        <v>298</v>
      </c>
      <c r="B68" s="236" t="s">
        <v>307</v>
      </c>
      <c r="C68" s="237"/>
      <c r="D68" s="237"/>
      <c r="E68" s="237"/>
      <c r="F68" s="237"/>
      <c r="G68" s="237"/>
      <c r="H68" s="238"/>
    </row>
    <row r="69" spans="1:10" ht="45" x14ac:dyDescent="0.25">
      <c r="A69" s="71" t="s">
        <v>300</v>
      </c>
      <c r="B69" s="233"/>
      <c r="C69" s="234"/>
      <c r="D69" s="234"/>
      <c r="E69" s="234"/>
      <c r="F69" s="234"/>
      <c r="G69" s="235"/>
      <c r="H69" s="72"/>
    </row>
    <row r="70" spans="1:10" ht="60" x14ac:dyDescent="0.25">
      <c r="A70" s="71" t="s">
        <v>284</v>
      </c>
      <c r="B70" s="72">
        <f>B73</f>
        <v>2363</v>
      </c>
      <c r="C70" s="72">
        <f>C73</f>
        <v>2363</v>
      </c>
      <c r="D70" s="72"/>
      <c r="E70" s="73">
        <f>E72+E73</f>
        <v>89107.7</v>
      </c>
      <c r="F70" s="73">
        <f t="shared" ref="F70:H70" si="10">F72+F73</f>
        <v>89107.7</v>
      </c>
      <c r="G70" s="73">
        <f t="shared" si="10"/>
        <v>89107.7</v>
      </c>
      <c r="H70" s="73">
        <f t="shared" si="10"/>
        <v>89107.7</v>
      </c>
      <c r="I70" s="83"/>
      <c r="J70" s="78"/>
    </row>
    <row r="71" spans="1:10" x14ac:dyDescent="0.25">
      <c r="A71" s="71" t="s">
        <v>285</v>
      </c>
      <c r="B71" s="72"/>
      <c r="C71" s="72"/>
      <c r="D71" s="72"/>
      <c r="E71" s="73"/>
      <c r="F71" s="73"/>
      <c r="G71" s="73" t="s">
        <v>308</v>
      </c>
      <c r="H71" s="73"/>
    </row>
    <row r="72" spans="1:10" ht="90" x14ac:dyDescent="0.25">
      <c r="A72" s="71" t="s">
        <v>309</v>
      </c>
      <c r="B72" s="72" t="s">
        <v>301</v>
      </c>
      <c r="C72" s="72" t="s">
        <v>301</v>
      </c>
      <c r="D72" s="72"/>
      <c r="E72" s="73">
        <v>15000</v>
      </c>
      <c r="F72" s="73">
        <v>15000</v>
      </c>
      <c r="G72" s="73">
        <v>15000</v>
      </c>
      <c r="H72" s="73">
        <v>15000</v>
      </c>
    </row>
    <row r="73" spans="1:10" ht="60" x14ac:dyDescent="0.25">
      <c r="A73" s="71" t="s">
        <v>286</v>
      </c>
      <c r="B73" s="72">
        <v>2363</v>
      </c>
      <c r="C73" s="72">
        <v>2363</v>
      </c>
      <c r="D73" s="72"/>
      <c r="E73" s="73">
        <f>74107.7</f>
        <v>74107.7</v>
      </c>
      <c r="F73" s="73">
        <f t="shared" ref="F73:H73" si="11">74107.7</f>
        <v>74107.7</v>
      </c>
      <c r="G73" s="73">
        <f t="shared" si="11"/>
        <v>74107.7</v>
      </c>
      <c r="H73" s="73">
        <f t="shared" si="11"/>
        <v>74107.7</v>
      </c>
      <c r="I73" s="83"/>
      <c r="J73" s="78"/>
    </row>
    <row r="74" spans="1:10" ht="30" x14ac:dyDescent="0.25">
      <c r="A74" s="70" t="s">
        <v>298</v>
      </c>
      <c r="B74" s="236" t="s">
        <v>310</v>
      </c>
      <c r="C74" s="237"/>
      <c r="D74" s="237"/>
      <c r="E74" s="237"/>
      <c r="F74" s="237"/>
      <c r="G74" s="237"/>
      <c r="H74" s="238"/>
    </row>
    <row r="75" spans="1:10" ht="45" x14ac:dyDescent="0.25">
      <c r="A75" s="71" t="s">
        <v>300</v>
      </c>
      <c r="B75" s="233"/>
      <c r="C75" s="234"/>
      <c r="D75" s="234"/>
      <c r="E75" s="234"/>
      <c r="F75" s="234"/>
      <c r="G75" s="235"/>
      <c r="H75" s="72"/>
    </row>
    <row r="76" spans="1:10" ht="30" x14ac:dyDescent="0.25">
      <c r="A76" s="71" t="s">
        <v>311</v>
      </c>
      <c r="B76" s="72">
        <f>B78</f>
        <v>9144</v>
      </c>
      <c r="C76" s="72">
        <f>C78</f>
        <v>9144</v>
      </c>
      <c r="D76" s="72"/>
      <c r="E76" s="73">
        <f>E78</f>
        <v>6824.2</v>
      </c>
      <c r="F76" s="73">
        <f>F78</f>
        <v>6824.2</v>
      </c>
      <c r="G76" s="73">
        <f t="shared" ref="G76:H76" si="12">G78</f>
        <v>6824.2</v>
      </c>
      <c r="H76" s="73">
        <f t="shared" si="12"/>
        <v>6824.2</v>
      </c>
      <c r="I76" s="78"/>
    </row>
    <row r="77" spans="1:10" x14ac:dyDescent="0.25">
      <c r="A77" s="71" t="s">
        <v>285</v>
      </c>
      <c r="B77" s="72"/>
      <c r="C77" s="72"/>
      <c r="D77" s="72"/>
      <c r="E77" s="73"/>
      <c r="F77" s="73"/>
      <c r="G77" s="73"/>
      <c r="H77" s="73"/>
    </row>
    <row r="78" spans="1:10" ht="60" x14ac:dyDescent="0.25">
      <c r="A78" s="71" t="s">
        <v>286</v>
      </c>
      <c r="B78" s="72">
        <v>9144</v>
      </c>
      <c r="C78" s="72">
        <v>9144</v>
      </c>
      <c r="D78" s="72"/>
      <c r="E78" s="73">
        <v>6824.2</v>
      </c>
      <c r="F78" s="73">
        <v>6824.2</v>
      </c>
      <c r="G78" s="73">
        <v>6824.2</v>
      </c>
      <c r="H78" s="73">
        <v>6824.2</v>
      </c>
    </row>
    <row r="79" spans="1:10" s="87" customFormat="1" ht="30" x14ac:dyDescent="0.25">
      <c r="A79" s="84" t="s">
        <v>312</v>
      </c>
      <c r="B79" s="85"/>
      <c r="C79" s="85"/>
      <c r="D79" s="85"/>
      <c r="E79" s="86">
        <f>E9+E14+E20+E25+E30+E35+E40+E45+E55+E60+E65+E70+E76+E52</f>
        <v>712383.7</v>
      </c>
      <c r="F79" s="86">
        <f t="shared" ref="F79:H79" si="13">F9+F14+F20+F25+F30+F35+F40+F45+F55+F60+F65+F70+F76+F52</f>
        <v>712383.7</v>
      </c>
      <c r="G79" s="86">
        <f t="shared" si="13"/>
        <v>712382.69999999984</v>
      </c>
      <c r="H79" s="86">
        <f t="shared" si="13"/>
        <v>712382.69999999984</v>
      </c>
    </row>
    <row r="80" spans="1:10" ht="90" x14ac:dyDescent="0.25">
      <c r="A80" s="88" t="s">
        <v>313</v>
      </c>
      <c r="B80" s="72" t="s">
        <v>301</v>
      </c>
      <c r="C80" s="72" t="s">
        <v>301</v>
      </c>
      <c r="D80" s="72"/>
      <c r="E80" s="73">
        <v>34622.5</v>
      </c>
      <c r="F80" s="73">
        <v>34622.5</v>
      </c>
      <c r="G80" s="73">
        <v>34622.5</v>
      </c>
      <c r="H80" s="73">
        <v>34622.5</v>
      </c>
    </row>
    <row r="81" spans="1:8" x14ac:dyDescent="0.25">
      <c r="A81" s="84" t="s">
        <v>314</v>
      </c>
      <c r="B81" s="85"/>
      <c r="C81" s="85"/>
      <c r="D81" s="85"/>
      <c r="E81" s="86">
        <f>E79+E80</f>
        <v>747006.2</v>
      </c>
      <c r="F81" s="86">
        <f t="shared" ref="F81:H81" si="14">F79+F80</f>
        <v>747006.2</v>
      </c>
      <c r="G81" s="86">
        <f t="shared" si="14"/>
        <v>747005.19999999984</v>
      </c>
      <c r="H81" s="86">
        <f t="shared" si="14"/>
        <v>747005.19999999984</v>
      </c>
    </row>
    <row r="82" spans="1:8" x14ac:dyDescent="0.25">
      <c r="B82" s="89"/>
      <c r="C82" s="89"/>
      <c r="D82" s="89"/>
      <c r="E82" s="89"/>
      <c r="F82" s="89"/>
      <c r="G82" s="89"/>
      <c r="H82" s="89"/>
    </row>
  </sheetData>
  <mergeCells count="39">
    <mergeCell ref="B54:G54"/>
    <mergeCell ref="B58:H58"/>
    <mergeCell ref="B74:H74"/>
    <mergeCell ref="B43:H43"/>
    <mergeCell ref="B44:G44"/>
    <mergeCell ref="B48:H48"/>
    <mergeCell ref="B49:G49"/>
    <mergeCell ref="B53:H53"/>
    <mergeCell ref="B29:G29"/>
    <mergeCell ref="B33:H33"/>
    <mergeCell ref="B34:G34"/>
    <mergeCell ref="B38:H38"/>
    <mergeCell ref="B39:G39"/>
    <mergeCell ref="B18:H18"/>
    <mergeCell ref="B19:G19"/>
    <mergeCell ref="B23:H23"/>
    <mergeCell ref="B24:G24"/>
    <mergeCell ref="B28:H28"/>
    <mergeCell ref="A6:H6"/>
    <mergeCell ref="B7:H7"/>
    <mergeCell ref="B8:G8"/>
    <mergeCell ref="B12:H12"/>
    <mergeCell ref="B13:G13"/>
    <mergeCell ref="G1:H1"/>
    <mergeCell ref="A2:H2"/>
    <mergeCell ref="A3:A5"/>
    <mergeCell ref="B3:C3"/>
    <mergeCell ref="D3:D5"/>
    <mergeCell ref="E3:H3"/>
    <mergeCell ref="B4:B5"/>
    <mergeCell ref="C4:C5"/>
    <mergeCell ref="E4:F4"/>
    <mergeCell ref="G4:H4"/>
    <mergeCell ref="B75:G75"/>
    <mergeCell ref="B59:G59"/>
    <mergeCell ref="B63:H63"/>
    <mergeCell ref="B64:G64"/>
    <mergeCell ref="B68:H68"/>
    <mergeCell ref="B69:G6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4" workbookViewId="0">
      <selection activeCell="J7" sqref="J7"/>
    </sheetView>
  </sheetViews>
  <sheetFormatPr defaultColWidth="16.5703125" defaultRowHeight="15" x14ac:dyDescent="0.25"/>
  <sheetData>
    <row r="1" spans="1:8" x14ac:dyDescent="0.25">
      <c r="A1" s="90"/>
      <c r="B1" s="91"/>
      <c r="C1" s="91"/>
      <c r="D1" s="91"/>
      <c r="E1" s="91"/>
      <c r="F1" s="91"/>
      <c r="G1" s="242" t="s">
        <v>315</v>
      </c>
      <c r="H1" s="242"/>
    </row>
    <row r="2" spans="1:8" ht="15" customHeight="1" x14ac:dyDescent="0.25">
      <c r="A2" s="243" t="s">
        <v>316</v>
      </c>
      <c r="B2" s="244"/>
      <c r="C2" s="244"/>
      <c r="D2" s="244"/>
      <c r="E2" s="244"/>
      <c r="F2" s="244"/>
      <c r="G2" s="244"/>
      <c r="H2" s="244"/>
    </row>
    <row r="3" spans="1:8" ht="54" customHeight="1" x14ac:dyDescent="0.25">
      <c r="A3" s="258"/>
      <c r="B3" s="259"/>
      <c r="C3" s="259"/>
      <c r="D3" s="259"/>
      <c r="E3" s="259"/>
      <c r="F3" s="259"/>
      <c r="G3" s="259"/>
      <c r="H3" s="259"/>
    </row>
    <row r="4" spans="1:8" ht="15" customHeight="1" x14ac:dyDescent="0.25">
      <c r="A4" s="260" t="s">
        <v>271</v>
      </c>
      <c r="B4" s="252" t="s">
        <v>272</v>
      </c>
      <c r="C4" s="254"/>
      <c r="D4" s="263" t="s">
        <v>317</v>
      </c>
      <c r="E4" s="266" t="s">
        <v>274</v>
      </c>
      <c r="F4" s="267"/>
      <c r="G4" s="267"/>
      <c r="H4" s="268"/>
    </row>
    <row r="5" spans="1:8" ht="15" customHeight="1" x14ac:dyDescent="0.25">
      <c r="A5" s="261"/>
      <c r="B5" s="263" t="s">
        <v>275</v>
      </c>
      <c r="C5" s="269" t="s">
        <v>276</v>
      </c>
      <c r="D5" s="264"/>
      <c r="E5" s="266" t="s">
        <v>277</v>
      </c>
      <c r="F5" s="268"/>
      <c r="G5" s="266" t="s">
        <v>276</v>
      </c>
      <c r="H5" s="268"/>
    </row>
    <row r="6" spans="1:8" ht="45" x14ac:dyDescent="0.25">
      <c r="A6" s="262"/>
      <c r="B6" s="265"/>
      <c r="C6" s="270"/>
      <c r="D6" s="265"/>
      <c r="E6" s="92" t="s">
        <v>164</v>
      </c>
      <c r="F6" s="92" t="s">
        <v>318</v>
      </c>
      <c r="G6" s="93" t="s">
        <v>164</v>
      </c>
      <c r="H6" s="92" t="s">
        <v>318</v>
      </c>
    </row>
    <row r="7" spans="1:8" x14ac:dyDescent="0.25">
      <c r="A7" s="249" t="s">
        <v>279</v>
      </c>
      <c r="B7" s="250"/>
      <c r="C7" s="250"/>
      <c r="D7" s="250"/>
      <c r="E7" s="250"/>
      <c r="F7" s="250"/>
      <c r="G7" s="250"/>
      <c r="H7" s="250"/>
    </row>
    <row r="8" spans="1:8" ht="45" x14ac:dyDescent="0.25">
      <c r="A8" s="70" t="s">
        <v>298</v>
      </c>
      <c r="B8" s="252" t="s">
        <v>319</v>
      </c>
      <c r="C8" s="253"/>
      <c r="D8" s="253"/>
      <c r="E8" s="253"/>
      <c r="F8" s="253"/>
      <c r="G8" s="253"/>
      <c r="H8" s="254"/>
    </row>
    <row r="9" spans="1:8" ht="75" x14ac:dyDescent="0.25">
      <c r="A9" s="71" t="s">
        <v>320</v>
      </c>
      <c r="B9" s="255"/>
      <c r="C9" s="256"/>
      <c r="D9" s="256"/>
      <c r="E9" s="256"/>
      <c r="F9" s="256"/>
      <c r="G9" s="256"/>
      <c r="H9" s="257"/>
    </row>
    <row r="10" spans="1:8" ht="105" x14ac:dyDescent="0.25">
      <c r="A10" s="71" t="s">
        <v>284</v>
      </c>
      <c r="B10" s="94">
        <f>B12</f>
        <v>6477</v>
      </c>
      <c r="C10" s="95">
        <f>C12</f>
        <v>6477</v>
      </c>
      <c r="D10" s="95"/>
      <c r="E10" s="96">
        <f>E12</f>
        <v>25309.200000000001</v>
      </c>
      <c r="F10" s="96">
        <f>F12</f>
        <v>25309.200000000001</v>
      </c>
      <c r="G10" s="96">
        <f>G12</f>
        <v>25309.200000000001</v>
      </c>
      <c r="H10" s="96">
        <f>H12</f>
        <v>25309.200000000001</v>
      </c>
    </row>
    <row r="11" spans="1:8" x14ac:dyDescent="0.25">
      <c r="A11" s="71" t="s">
        <v>285</v>
      </c>
      <c r="B11" s="97"/>
      <c r="C11" s="98"/>
      <c r="D11" s="98"/>
      <c r="E11" s="99"/>
      <c r="F11" s="97"/>
      <c r="G11" s="99"/>
      <c r="H11" s="98"/>
    </row>
    <row r="12" spans="1:8" ht="210" x14ac:dyDescent="0.25">
      <c r="A12" s="71" t="s">
        <v>321</v>
      </c>
      <c r="B12" s="97">
        <v>6477</v>
      </c>
      <c r="C12" s="98">
        <v>6477</v>
      </c>
      <c r="D12" s="98"/>
      <c r="E12" s="99">
        <v>25309.200000000001</v>
      </c>
      <c r="F12" s="99">
        <v>25309.200000000001</v>
      </c>
      <c r="G12" s="99">
        <v>25309.200000000001</v>
      </c>
      <c r="H12" s="99">
        <v>25309.200000000001</v>
      </c>
    </row>
    <row r="13" spans="1:8" ht="45" x14ac:dyDescent="0.25">
      <c r="A13" s="70" t="s">
        <v>322</v>
      </c>
      <c r="B13" s="100" t="s">
        <v>301</v>
      </c>
      <c r="C13" s="101" t="s">
        <v>301</v>
      </c>
      <c r="D13" s="101"/>
      <c r="E13" s="102">
        <f>E10+E14+E15</f>
        <v>25310.600000000002</v>
      </c>
      <c r="F13" s="102">
        <f t="shared" ref="F13:H13" si="0">F10+F14+F15</f>
        <v>25310.600000000002</v>
      </c>
      <c r="G13" s="102">
        <f>G10+G14</f>
        <v>25310.600000000002</v>
      </c>
      <c r="H13" s="102">
        <f t="shared" si="0"/>
        <v>25310.600000000002</v>
      </c>
    </row>
    <row r="14" spans="1:8" ht="135" x14ac:dyDescent="0.25">
      <c r="A14" s="71" t="s">
        <v>323</v>
      </c>
      <c r="B14" s="97" t="s">
        <v>301</v>
      </c>
      <c r="C14" s="98" t="s">
        <v>301</v>
      </c>
      <c r="D14" s="98"/>
      <c r="E14" s="103">
        <v>1.4</v>
      </c>
      <c r="F14" s="97">
        <v>1.4</v>
      </c>
      <c r="G14" s="104">
        <v>1.4</v>
      </c>
      <c r="H14" s="97">
        <v>1.4</v>
      </c>
    </row>
    <row r="15" spans="1:8" ht="270" x14ac:dyDescent="0.25">
      <c r="A15" s="88" t="s">
        <v>324</v>
      </c>
      <c r="B15" s="98" t="s">
        <v>301</v>
      </c>
      <c r="C15" s="98" t="s">
        <v>301</v>
      </c>
      <c r="D15" s="98"/>
      <c r="E15" s="99">
        <v>0</v>
      </c>
      <c r="F15" s="99">
        <v>0</v>
      </c>
      <c r="G15" s="99">
        <v>0</v>
      </c>
      <c r="H15" s="99">
        <v>0</v>
      </c>
    </row>
    <row r="16" spans="1:8" ht="45" x14ac:dyDescent="0.25">
      <c r="A16" s="70" t="s">
        <v>322</v>
      </c>
      <c r="B16" s="101"/>
      <c r="C16" s="101"/>
      <c r="D16" s="101"/>
      <c r="E16" s="102">
        <f>E13</f>
        <v>25310.600000000002</v>
      </c>
      <c r="F16" s="102">
        <f>F13</f>
        <v>25310.600000000002</v>
      </c>
      <c r="G16" s="102">
        <f>G13</f>
        <v>25310.600000000002</v>
      </c>
      <c r="H16" s="102">
        <f>H13</f>
        <v>25310.600000000002</v>
      </c>
    </row>
  </sheetData>
  <mergeCells count="13">
    <mergeCell ref="A7:H7"/>
    <mergeCell ref="B8:H8"/>
    <mergeCell ref="B9:H9"/>
    <mergeCell ref="G1:H1"/>
    <mergeCell ref="A2:H3"/>
    <mergeCell ref="A4:A6"/>
    <mergeCell ref="B4:C4"/>
    <mergeCell ref="D4:D6"/>
    <mergeCell ref="E4:H4"/>
    <mergeCell ref="B5:B6"/>
    <mergeCell ref="C5:C6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Ф16-ФКС 2021год</vt:lpstr>
      <vt:lpstr>Ф16-ПАТР.2021год</vt:lpstr>
      <vt:lpstr>Ф17-ФКС 2021год</vt:lpstr>
      <vt:lpstr>Ф17-молод. 2021год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2022-03-29T06:03:36Z</dcterms:modified>
</cp:coreProperties>
</file>